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ceb2edfd0df5c324/Documents/AJI/Tendances education/Tendance Education/"/>
    </mc:Choice>
  </mc:AlternateContent>
  <xr:revisionPtr revIDLastSave="0" documentId="8_{F8BD043D-AD8C-4A26-B224-641DC8E5DFD1}" xr6:coauthVersionLast="47" xr6:coauthVersionMax="47" xr10:uidLastSave="{00000000-0000-0000-0000-000000000000}"/>
  <bookViews>
    <workbookView xWindow="-108" yWindow="-108" windowWidth="23256" windowHeight="13896" tabRatio="500" xr2:uid="{00000000-000D-0000-FFFF-FFFF00000000}"/>
  </bookViews>
  <sheets>
    <sheet name="Observations préalables" sheetId="1" r:id="rId1"/>
    <sheet name="Correspondance GFC OP@LE" sheetId="2" r:id="rId2"/>
    <sheet name="Balance d'entrée OP@LE" sheetId="3" r:id="rId3"/>
    <sheet name="rib a faire" sheetId="4" r:id="rId4"/>
  </sheets>
  <definedNames>
    <definedName name="_xlnm._FilterDatabase" localSheetId="2" hidden="1">'Balance d''entrée OP@LE'!$A$3:$G$260</definedName>
    <definedName name="_xlnm._FilterDatabase" localSheetId="1" hidden="1">'Correspondance GFC OP@LE'!$A$8:$L$331</definedName>
    <definedName name="_xlnm.Print_Area" localSheetId="2">'Balance d''entrée OP@LE'!$A$1:$G$274</definedName>
    <definedName name="_xlnm.Print_Area" localSheetId="1">'Correspondance GFC OP@LE'!$A$1:$L$334</definedName>
    <definedName name="_xlnm.Print_Area" localSheetId="0">'Observations préalables'!$A$1:$C$24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332" i="2" l="1"/>
  <c r="I332" i="2"/>
  <c r="I338" i="2" s="1"/>
  <c r="H338" i="2"/>
  <c r="D334" i="2"/>
  <c r="F273" i="3"/>
  <c r="E273" i="3"/>
  <c r="F272" i="3"/>
  <c r="E272" i="3"/>
  <c r="F271" i="3"/>
  <c r="E271" i="3"/>
  <c r="F270" i="3"/>
  <c r="E270" i="3"/>
  <c r="F269" i="3"/>
  <c r="E269" i="3"/>
  <c r="F268" i="3"/>
  <c r="E268" i="3"/>
  <c r="F267" i="3"/>
  <c r="E267" i="3"/>
  <c r="F266" i="3"/>
  <c r="E266" i="3"/>
  <c r="F265" i="3"/>
  <c r="E265" i="3"/>
  <c r="F264" i="3"/>
  <c r="E264" i="3"/>
  <c r="F263" i="3"/>
  <c r="E263" i="3"/>
  <c r="F262" i="3"/>
  <c r="E262" i="3"/>
  <c r="F257" i="3"/>
  <c r="E257" i="3"/>
  <c r="F256" i="3"/>
  <c r="E256" i="3"/>
  <c r="F255" i="3"/>
  <c r="E255" i="3"/>
  <c r="F254" i="3"/>
  <c r="E254" i="3"/>
  <c r="F253" i="3"/>
  <c r="E253" i="3"/>
  <c r="F252" i="3"/>
  <c r="E252" i="3"/>
  <c r="F251" i="3"/>
  <c r="E251" i="3"/>
  <c r="F250" i="3"/>
  <c r="E250" i="3"/>
  <c r="F249" i="3"/>
  <c r="E249" i="3"/>
  <c r="F248" i="3"/>
  <c r="E248" i="3"/>
  <c r="F247" i="3"/>
  <c r="E247" i="3"/>
  <c r="F246" i="3"/>
  <c r="E246" i="3"/>
  <c r="F245" i="3"/>
  <c r="E245" i="3"/>
  <c r="F244" i="3"/>
  <c r="E244" i="3"/>
  <c r="F243" i="3"/>
  <c r="E243" i="3"/>
  <c r="F242" i="3"/>
  <c r="E242" i="3"/>
  <c r="F241" i="3"/>
  <c r="E241" i="3"/>
  <c r="F240" i="3"/>
  <c r="E240" i="3"/>
  <c r="F239" i="3"/>
  <c r="E239" i="3"/>
  <c r="F238" i="3"/>
  <c r="E238" i="3"/>
  <c r="F237" i="3"/>
  <c r="E237" i="3"/>
  <c r="F236" i="3"/>
  <c r="E236" i="3"/>
  <c r="F235" i="3"/>
  <c r="E235" i="3"/>
  <c r="F234" i="3"/>
  <c r="E234" i="3"/>
  <c r="F233" i="3"/>
  <c r="E233" i="3"/>
  <c r="F232" i="3"/>
  <c r="E232" i="3"/>
  <c r="F231" i="3"/>
  <c r="E231" i="3"/>
  <c r="F230" i="3"/>
  <c r="E230" i="3"/>
  <c r="F229" i="3"/>
  <c r="E229" i="3"/>
  <c r="F228" i="3"/>
  <c r="E228" i="3"/>
  <c r="F227" i="3"/>
  <c r="E227" i="3"/>
  <c r="F226" i="3"/>
  <c r="E226" i="3"/>
  <c r="F225" i="3"/>
  <c r="E225" i="3"/>
  <c r="F224" i="3"/>
  <c r="E224" i="3"/>
  <c r="F223" i="3"/>
  <c r="E223" i="3"/>
  <c r="F222" i="3"/>
  <c r="E222" i="3"/>
  <c r="F221" i="3"/>
  <c r="E221" i="3"/>
  <c r="F220" i="3"/>
  <c r="E220" i="3"/>
  <c r="F219" i="3"/>
  <c r="E219" i="3"/>
  <c r="F218" i="3"/>
  <c r="E218" i="3"/>
  <c r="F217" i="3"/>
  <c r="E217" i="3"/>
  <c r="F216" i="3"/>
  <c r="E216" i="3"/>
  <c r="F215" i="3"/>
  <c r="E215" i="3"/>
  <c r="F214" i="3"/>
  <c r="E214" i="3"/>
  <c r="F213" i="3"/>
  <c r="E213" i="3"/>
  <c r="F212" i="3"/>
  <c r="E212" i="3"/>
  <c r="F211" i="3"/>
  <c r="E211" i="3"/>
  <c r="F210" i="3"/>
  <c r="E210" i="3"/>
  <c r="F209" i="3"/>
  <c r="E209" i="3"/>
  <c r="F208" i="3"/>
  <c r="E208" i="3"/>
  <c r="F207" i="3"/>
  <c r="E207" i="3"/>
  <c r="F206" i="3"/>
  <c r="E206" i="3"/>
  <c r="F205" i="3"/>
  <c r="E205" i="3"/>
  <c r="F204" i="3"/>
  <c r="E204" i="3"/>
  <c r="F203" i="3"/>
  <c r="E203" i="3"/>
  <c r="F202" i="3"/>
  <c r="E202" i="3"/>
  <c r="F201" i="3"/>
  <c r="E201" i="3"/>
  <c r="F200" i="3"/>
  <c r="E200" i="3"/>
  <c r="F199" i="3"/>
  <c r="E199" i="3"/>
  <c r="F198" i="3"/>
  <c r="E198" i="3"/>
  <c r="F197" i="3"/>
  <c r="E197" i="3"/>
  <c r="F196" i="3"/>
  <c r="E196" i="3"/>
  <c r="F195" i="3"/>
  <c r="E195" i="3"/>
  <c r="F194" i="3"/>
  <c r="E194" i="3"/>
  <c r="F193" i="3"/>
  <c r="E193" i="3"/>
  <c r="F192" i="3"/>
  <c r="E192" i="3"/>
  <c r="F191" i="3"/>
  <c r="E191" i="3"/>
  <c r="F190" i="3"/>
  <c r="E190" i="3"/>
  <c r="F189" i="3"/>
  <c r="E189" i="3"/>
  <c r="F188" i="3"/>
  <c r="E188" i="3"/>
  <c r="F187" i="3"/>
  <c r="E187" i="3"/>
  <c r="F186" i="3"/>
  <c r="E186" i="3"/>
  <c r="F185" i="3"/>
  <c r="E185" i="3"/>
  <c r="F184" i="3"/>
  <c r="E184" i="3"/>
  <c r="F183" i="3"/>
  <c r="E183" i="3"/>
  <c r="F182" i="3"/>
  <c r="E182" i="3"/>
  <c r="F181" i="3"/>
  <c r="E181" i="3"/>
  <c r="F180" i="3"/>
  <c r="E180" i="3"/>
  <c r="F179" i="3"/>
  <c r="E179" i="3"/>
  <c r="F178" i="3"/>
  <c r="E178" i="3"/>
  <c r="F177" i="3"/>
  <c r="E177" i="3"/>
  <c r="F176" i="3"/>
  <c r="E176" i="3"/>
  <c r="F175" i="3"/>
  <c r="E175" i="3"/>
  <c r="F174" i="3"/>
  <c r="E174" i="3"/>
  <c r="F173" i="3"/>
  <c r="E173" i="3"/>
  <c r="F172" i="3"/>
  <c r="E172" i="3"/>
  <c r="F171" i="3"/>
  <c r="E171" i="3"/>
  <c r="F170" i="3"/>
  <c r="E170" i="3"/>
  <c r="F169" i="3"/>
  <c r="E169" i="3"/>
  <c r="F168" i="3"/>
  <c r="E168" i="3"/>
  <c r="F167" i="3"/>
  <c r="E167" i="3"/>
  <c r="F166" i="3"/>
  <c r="E166" i="3"/>
  <c r="F165" i="3"/>
  <c r="E165" i="3"/>
  <c r="F164" i="3"/>
  <c r="E164" i="3"/>
  <c r="F163" i="3"/>
  <c r="E163" i="3"/>
  <c r="F162" i="3"/>
  <c r="E162" i="3"/>
  <c r="F161" i="3"/>
  <c r="E161" i="3"/>
  <c r="F160" i="3"/>
  <c r="E160" i="3"/>
  <c r="F159" i="3"/>
  <c r="E159" i="3"/>
  <c r="F158" i="3"/>
  <c r="E158" i="3"/>
  <c r="F157" i="3"/>
  <c r="E157" i="3"/>
  <c r="F156" i="3"/>
  <c r="E156" i="3"/>
  <c r="F155" i="3"/>
  <c r="E155" i="3"/>
  <c r="F154" i="3"/>
  <c r="E154" i="3"/>
  <c r="F153" i="3"/>
  <c r="E153" i="3"/>
  <c r="F152" i="3"/>
  <c r="E152" i="3"/>
  <c r="F151" i="3"/>
  <c r="E151" i="3"/>
  <c r="F150" i="3"/>
  <c r="E150" i="3"/>
  <c r="F149" i="3"/>
  <c r="E149" i="3"/>
  <c r="F148" i="3"/>
  <c r="E148" i="3"/>
  <c r="F147" i="3"/>
  <c r="E147" i="3"/>
  <c r="F146" i="3"/>
  <c r="E146" i="3"/>
  <c r="F145" i="3"/>
  <c r="E145" i="3"/>
  <c r="F144" i="3"/>
  <c r="E144" i="3"/>
  <c r="F143" i="3"/>
  <c r="E143" i="3"/>
  <c r="F142" i="3"/>
  <c r="E142" i="3"/>
  <c r="F141" i="3"/>
  <c r="E141" i="3"/>
  <c r="F140" i="3"/>
  <c r="E140" i="3"/>
  <c r="F139" i="3"/>
  <c r="E139" i="3"/>
  <c r="F138" i="3"/>
  <c r="E138" i="3"/>
  <c r="F137" i="3"/>
  <c r="E137" i="3"/>
  <c r="F136" i="3"/>
  <c r="E136" i="3"/>
  <c r="F135" i="3"/>
  <c r="E135" i="3"/>
  <c r="F134" i="3"/>
  <c r="E134" i="3"/>
  <c r="F133" i="3"/>
  <c r="E133" i="3"/>
  <c r="F132" i="3"/>
  <c r="E132" i="3"/>
  <c r="F131" i="3"/>
  <c r="E131" i="3"/>
  <c r="F130" i="3"/>
  <c r="E130" i="3"/>
  <c r="F129" i="3"/>
  <c r="E129" i="3"/>
  <c r="F128" i="3"/>
  <c r="E128" i="3"/>
  <c r="F127" i="3"/>
  <c r="E127" i="3"/>
  <c r="F126" i="3"/>
  <c r="E126" i="3"/>
  <c r="F125" i="3"/>
  <c r="E125" i="3"/>
  <c r="F124" i="3"/>
  <c r="E124" i="3"/>
  <c r="F123" i="3"/>
  <c r="E123" i="3"/>
  <c r="F122" i="3"/>
  <c r="E122" i="3"/>
  <c r="F121" i="3"/>
  <c r="E121" i="3"/>
  <c r="F120" i="3"/>
  <c r="E120" i="3"/>
  <c r="F119" i="3"/>
  <c r="E119" i="3"/>
  <c r="F118" i="3"/>
  <c r="E118" i="3"/>
  <c r="F117" i="3"/>
  <c r="E117" i="3"/>
  <c r="F116" i="3"/>
  <c r="E116" i="3"/>
  <c r="F115" i="3"/>
  <c r="E115" i="3"/>
  <c r="F114" i="3"/>
  <c r="E114" i="3"/>
  <c r="F113" i="3"/>
  <c r="E113" i="3"/>
  <c r="F112" i="3"/>
  <c r="E112" i="3"/>
  <c r="F111" i="3"/>
  <c r="E111" i="3"/>
  <c r="F110" i="3"/>
  <c r="E110" i="3"/>
  <c r="F109" i="3"/>
  <c r="E109" i="3"/>
  <c r="F108" i="3"/>
  <c r="E108" i="3"/>
  <c r="F107" i="3"/>
  <c r="E107" i="3"/>
  <c r="F106" i="3"/>
  <c r="E106" i="3"/>
  <c r="F105" i="3"/>
  <c r="E105" i="3"/>
  <c r="F104" i="3"/>
  <c r="E104" i="3"/>
  <c r="F103" i="3"/>
  <c r="E103" i="3"/>
  <c r="F102" i="3"/>
  <c r="E102" i="3"/>
  <c r="F101" i="3"/>
  <c r="E101" i="3"/>
  <c r="F100" i="3"/>
  <c r="E100" i="3"/>
  <c r="F99" i="3"/>
  <c r="E99" i="3"/>
  <c r="F98" i="3"/>
  <c r="E98" i="3"/>
  <c r="F97" i="3"/>
  <c r="E97" i="3"/>
  <c r="F96" i="3"/>
  <c r="E96" i="3"/>
  <c r="F95" i="3"/>
  <c r="E95" i="3"/>
  <c r="F94" i="3"/>
  <c r="E94" i="3"/>
  <c r="F93" i="3"/>
  <c r="E93" i="3"/>
  <c r="F92" i="3"/>
  <c r="E92" i="3"/>
  <c r="F91" i="3"/>
  <c r="E91" i="3"/>
  <c r="F90" i="3"/>
  <c r="E90" i="3"/>
  <c r="F89" i="3"/>
  <c r="E89" i="3"/>
  <c r="F88" i="3"/>
  <c r="E88" i="3"/>
  <c r="F87" i="3"/>
  <c r="E87" i="3"/>
  <c r="F86" i="3"/>
  <c r="E86" i="3"/>
  <c r="F85" i="3"/>
  <c r="E85" i="3"/>
  <c r="F84" i="3"/>
  <c r="E84" i="3"/>
  <c r="F83" i="3"/>
  <c r="E83" i="3"/>
  <c r="F82" i="3"/>
  <c r="E82" i="3"/>
  <c r="F81" i="3"/>
  <c r="E81" i="3"/>
  <c r="F80" i="3"/>
  <c r="E80" i="3"/>
  <c r="F79" i="3"/>
  <c r="E79" i="3"/>
  <c r="F78" i="3"/>
  <c r="E78" i="3"/>
  <c r="F77" i="3"/>
  <c r="E77" i="3"/>
  <c r="F76" i="3"/>
  <c r="E76" i="3"/>
  <c r="F75" i="3"/>
  <c r="E75" i="3"/>
  <c r="F74" i="3"/>
  <c r="E74" i="3"/>
  <c r="F73" i="3"/>
  <c r="E73" i="3"/>
  <c r="F72" i="3"/>
  <c r="E72" i="3"/>
  <c r="F71" i="3"/>
  <c r="E71" i="3"/>
  <c r="F70" i="3"/>
  <c r="E70" i="3"/>
  <c r="F69" i="3"/>
  <c r="E69" i="3"/>
  <c r="F68" i="3"/>
  <c r="E68" i="3"/>
  <c r="F67" i="3"/>
  <c r="E67" i="3"/>
  <c r="F66" i="3"/>
  <c r="E66" i="3"/>
  <c r="F65" i="3"/>
  <c r="E65" i="3"/>
  <c r="F64" i="3"/>
  <c r="E64" i="3"/>
  <c r="F63" i="3"/>
  <c r="E63" i="3"/>
  <c r="F62" i="3"/>
  <c r="E62" i="3"/>
  <c r="F61" i="3"/>
  <c r="E61" i="3"/>
  <c r="F60" i="3"/>
  <c r="E60" i="3"/>
  <c r="F59" i="3"/>
  <c r="E59" i="3"/>
  <c r="F58" i="3"/>
  <c r="E58" i="3"/>
  <c r="F57" i="3"/>
  <c r="E57" i="3"/>
  <c r="F56" i="3"/>
  <c r="E56" i="3"/>
  <c r="F55" i="3"/>
  <c r="E55" i="3"/>
  <c r="F54" i="3"/>
  <c r="E54" i="3"/>
  <c r="F53" i="3"/>
  <c r="E53" i="3"/>
  <c r="F52" i="3"/>
  <c r="E52" i="3"/>
  <c r="F51" i="3"/>
  <c r="E51" i="3"/>
  <c r="F50" i="3"/>
  <c r="E50" i="3"/>
  <c r="F49" i="3"/>
  <c r="E49" i="3"/>
  <c r="F48" i="3"/>
  <c r="E48" i="3"/>
  <c r="F47" i="3"/>
  <c r="E47" i="3"/>
  <c r="F46" i="3"/>
  <c r="E46" i="3"/>
  <c r="F45" i="3"/>
  <c r="E45" i="3"/>
  <c r="F44" i="3"/>
  <c r="E44" i="3"/>
  <c r="F43" i="3"/>
  <c r="E43" i="3"/>
  <c r="F42" i="3"/>
  <c r="E42" i="3"/>
  <c r="F41" i="3"/>
  <c r="E41" i="3"/>
  <c r="F40" i="3"/>
  <c r="E40" i="3"/>
  <c r="F39" i="3"/>
  <c r="E39" i="3"/>
  <c r="F38" i="3"/>
  <c r="E38" i="3"/>
  <c r="F37" i="3"/>
  <c r="E37" i="3"/>
  <c r="F36" i="3"/>
  <c r="E36" i="3"/>
  <c r="F35" i="3"/>
  <c r="E35" i="3"/>
  <c r="F34" i="3"/>
  <c r="E34" i="3"/>
  <c r="F33" i="3"/>
  <c r="E33" i="3"/>
  <c r="F32" i="3"/>
  <c r="E32" i="3"/>
  <c r="F31" i="3"/>
  <c r="E31" i="3"/>
  <c r="F30" i="3"/>
  <c r="E30" i="3"/>
  <c r="F29" i="3"/>
  <c r="E29" i="3"/>
  <c r="F28" i="3"/>
  <c r="E28" i="3"/>
  <c r="F27" i="3"/>
  <c r="E27" i="3"/>
  <c r="F26" i="3"/>
  <c r="E26" i="3"/>
  <c r="F25" i="3"/>
  <c r="E25" i="3"/>
  <c r="F24" i="3"/>
  <c r="E24" i="3"/>
  <c r="F23" i="3"/>
  <c r="E23" i="3"/>
  <c r="F22" i="3"/>
  <c r="E22" i="3"/>
  <c r="F21" i="3"/>
  <c r="E21" i="3"/>
  <c r="F20" i="3"/>
  <c r="E20" i="3"/>
  <c r="F19" i="3"/>
  <c r="E19" i="3"/>
  <c r="F18" i="3"/>
  <c r="E18" i="3"/>
  <c r="F17" i="3"/>
  <c r="E17" i="3"/>
  <c r="F16" i="3"/>
  <c r="E16" i="3"/>
  <c r="F15" i="3"/>
  <c r="E15" i="3"/>
  <c r="F14" i="3"/>
  <c r="E14" i="3"/>
  <c r="F13" i="3"/>
  <c r="E13" i="3"/>
  <c r="F12" i="3"/>
  <c r="E12" i="3"/>
  <c r="F11" i="3"/>
  <c r="E11" i="3"/>
  <c r="F10" i="3"/>
  <c r="E10" i="3"/>
  <c r="F9" i="3"/>
  <c r="E9" i="3"/>
  <c r="F8" i="3"/>
  <c r="E8" i="3"/>
  <c r="F7" i="3"/>
  <c r="E7" i="3"/>
  <c r="F6" i="3"/>
  <c r="E6" i="3"/>
  <c r="F5" i="3"/>
  <c r="E5" i="3"/>
  <c r="F4" i="3"/>
  <c r="E4" i="3"/>
  <c r="E340" i="2"/>
  <c r="D340" i="2"/>
  <c r="K331" i="2"/>
  <c r="L329" i="2"/>
  <c r="L309" i="2"/>
  <c r="K308" i="2"/>
  <c r="K303" i="2"/>
  <c r="L302" i="2"/>
  <c r="K301" i="2"/>
  <c r="K300" i="2"/>
  <c r="K299" i="2"/>
  <c r="K298" i="2"/>
  <c r="K297" i="2"/>
  <c r="K296" i="2"/>
  <c r="K295" i="2"/>
  <c r="K294" i="2"/>
  <c r="K293" i="2"/>
  <c r="L292" i="2"/>
  <c r="L291" i="2"/>
  <c r="L290" i="2"/>
  <c r="K289" i="2"/>
  <c r="L288" i="2"/>
  <c r="K288" i="2"/>
  <c r="L287" i="2"/>
  <c r="L286" i="2"/>
  <c r="L285" i="2"/>
  <c r="K285" i="2"/>
  <c r="K284" i="2"/>
  <c r="K283" i="2"/>
  <c r="K282" i="2"/>
  <c r="K281" i="2"/>
  <c r="L280" i="2"/>
  <c r="L279" i="2"/>
  <c r="L278" i="2"/>
  <c r="K277" i="2"/>
  <c r="K276" i="2"/>
  <c r="K274" i="2"/>
  <c r="K273" i="2"/>
  <c r="L272" i="2"/>
  <c r="L271" i="2"/>
  <c r="L270" i="2"/>
  <c r="L269" i="2"/>
  <c r="K268" i="2"/>
  <c r="L267" i="2"/>
  <c r="L266" i="2"/>
  <c r="K266" i="2"/>
  <c r="L264" i="2"/>
  <c r="K264" i="2"/>
  <c r="L263" i="2"/>
  <c r="L262" i="2"/>
  <c r="L261" i="2"/>
  <c r="L260" i="2"/>
  <c r="L258" i="2"/>
  <c r="L257" i="2"/>
  <c r="L256" i="2"/>
  <c r="L255" i="2"/>
  <c r="K253" i="2"/>
  <c r="K252" i="2"/>
  <c r="K251" i="2"/>
  <c r="K250" i="2"/>
  <c r="K249" i="2"/>
  <c r="L248" i="2"/>
  <c r="L247" i="2"/>
  <c r="L246" i="2"/>
  <c r="L245" i="2"/>
  <c r="K245" i="2"/>
  <c r="L243" i="2"/>
  <c r="K243" i="2"/>
  <c r="L241" i="2"/>
  <c r="K241" i="2"/>
  <c r="L239" i="2"/>
  <c r="K239" i="2"/>
  <c r="L237" i="2"/>
  <c r="K237" i="2"/>
  <c r="K236" i="2"/>
  <c r="L230" i="2"/>
  <c r="K230" i="2"/>
  <c r="L228" i="2"/>
  <c r="K228" i="2"/>
  <c r="L225" i="2"/>
  <c r="K225" i="2"/>
  <c r="L224" i="2"/>
  <c r="K224" i="2"/>
  <c r="L223" i="2"/>
  <c r="K223" i="2"/>
  <c r="L222" i="2"/>
  <c r="L220" i="2"/>
  <c r="L219" i="2"/>
  <c r="L218" i="2"/>
  <c r="L217" i="2"/>
  <c r="L216" i="2"/>
  <c r="L215" i="2"/>
  <c r="L214" i="2"/>
  <c r="L213" i="2"/>
  <c r="L212" i="2"/>
  <c r="L211" i="2"/>
  <c r="L210" i="2"/>
  <c r="L209" i="2"/>
  <c r="L207" i="2"/>
  <c r="L206" i="2"/>
  <c r="L205" i="2"/>
  <c r="L204" i="2"/>
  <c r="L203" i="2"/>
  <c r="L202" i="2"/>
  <c r="K199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3" i="2"/>
  <c r="K182" i="2"/>
  <c r="K181" i="2"/>
  <c r="K180" i="2"/>
  <c r="K179" i="2"/>
  <c r="K178" i="2"/>
  <c r="K177" i="2"/>
  <c r="L176" i="2"/>
  <c r="L175" i="2"/>
  <c r="L174" i="2"/>
  <c r="L173" i="2"/>
  <c r="K172" i="2"/>
  <c r="K171" i="2"/>
  <c r="K170" i="2"/>
  <c r="K169" i="2"/>
  <c r="K168" i="2"/>
  <c r="L167" i="2"/>
  <c r="L166" i="2"/>
  <c r="L165" i="2"/>
  <c r="K164" i="2"/>
  <c r="L163" i="2"/>
  <c r="L162" i="2"/>
  <c r="L161" i="2"/>
  <c r="L160" i="2"/>
  <c r="L158" i="2"/>
  <c r="K153" i="2"/>
  <c r="K152" i="2"/>
  <c r="K150" i="2"/>
  <c r="K148" i="2"/>
  <c r="M148" i="2" s="1"/>
  <c r="K146" i="2"/>
  <c r="K145" i="2"/>
  <c r="K144" i="2"/>
  <c r="K143" i="2"/>
  <c r="K142" i="2"/>
  <c r="K141" i="2"/>
  <c r="K140" i="2"/>
  <c r="K139" i="2"/>
  <c r="K138" i="2"/>
  <c r="K137" i="2"/>
  <c r="K136" i="2"/>
  <c r="K135" i="2"/>
  <c r="L133" i="2"/>
  <c r="L132" i="2"/>
  <c r="L131" i="2"/>
  <c r="L130" i="2"/>
  <c r="L129" i="2"/>
  <c r="L128" i="2"/>
  <c r="L127" i="2"/>
  <c r="L126" i="2"/>
  <c r="L125" i="2"/>
  <c r="L124" i="2"/>
  <c r="K123" i="2"/>
  <c r="K122" i="2"/>
  <c r="K121" i="2"/>
  <c r="K120" i="2"/>
  <c r="K119" i="2"/>
  <c r="K118" i="2"/>
  <c r="K117" i="2"/>
  <c r="K116" i="2"/>
  <c r="K115" i="2"/>
  <c r="K113" i="2"/>
  <c r="K112" i="2"/>
  <c r="K111" i="2"/>
  <c r="K110" i="2"/>
  <c r="L109" i="2"/>
  <c r="L108" i="2"/>
  <c r="L107" i="2"/>
  <c r="L106" i="2"/>
  <c r="L105" i="2"/>
  <c r="L104" i="2"/>
  <c r="K104" i="2"/>
  <c r="L103" i="2"/>
  <c r="L102" i="2"/>
  <c r="L100" i="2"/>
  <c r="L99" i="2"/>
  <c r="L98" i="2"/>
  <c r="L97" i="2"/>
  <c r="L96" i="2"/>
  <c r="K95" i="2"/>
  <c r="L94" i="2"/>
  <c r="K93" i="2"/>
  <c r="L92" i="2"/>
  <c r="L91" i="2"/>
  <c r="L90" i="2"/>
  <c r="L89" i="2"/>
  <c r="N88" i="2"/>
  <c r="M88" i="2"/>
  <c r="L88" i="2"/>
  <c r="L84" i="2"/>
  <c r="L73" i="2"/>
  <c r="L72" i="2"/>
  <c r="L71" i="2"/>
  <c r="L70" i="2"/>
  <c r="L69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4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8" i="2"/>
  <c r="L16" i="2"/>
  <c r="L14" i="2"/>
  <c r="L12" i="2"/>
  <c r="C241" i="3" l="1"/>
  <c r="C240" i="3"/>
  <c r="C242" i="3"/>
  <c r="C272" i="3"/>
  <c r="C271" i="3"/>
  <c r="C262" i="3"/>
  <c r="C254" i="3"/>
  <c r="C238" i="3"/>
  <c r="C236" i="3"/>
  <c r="C270" i="3"/>
  <c r="C269" i="3"/>
  <c r="C265" i="3"/>
  <c r="C263" i="3"/>
  <c r="C257" i="3"/>
  <c r="C255" i="3"/>
  <c r="C253" i="3"/>
  <c r="C237" i="3"/>
  <c r="C273" i="3"/>
  <c r="C264" i="3"/>
  <c r="C256" i="3"/>
  <c r="C252" i="3"/>
  <c r="C239" i="3"/>
  <c r="C245" i="3"/>
  <c r="K336" i="2"/>
  <c r="C251" i="3"/>
  <c r="C249" i="3"/>
  <c r="C247" i="3"/>
  <c r="C267" i="3"/>
  <c r="C248" i="3"/>
  <c r="C246" i="3"/>
  <c r="C235" i="3"/>
  <c r="C233" i="3"/>
  <c r="C231" i="3"/>
  <c r="C229" i="3"/>
  <c r="C227" i="3"/>
  <c r="C234" i="3"/>
  <c r="C232" i="3"/>
  <c r="C230" i="3"/>
  <c r="C228" i="3"/>
  <c r="C226" i="3"/>
  <c r="D214" i="3"/>
  <c r="C214" i="3"/>
  <c r="D205" i="3"/>
  <c r="C205" i="3"/>
  <c r="C225" i="3"/>
  <c r="C180" i="3"/>
  <c r="D196" i="3"/>
  <c r="C196" i="3"/>
  <c r="C219" i="3"/>
  <c r="C215" i="3"/>
  <c r="C178" i="3"/>
  <c r="C218" i="3"/>
  <c r="C182" i="3"/>
  <c r="C179" i="3"/>
  <c r="C177" i="3"/>
  <c r="D209" i="3"/>
  <c r="C209" i="3"/>
  <c r="D208" i="3"/>
  <c r="C208" i="3"/>
  <c r="D207" i="3"/>
  <c r="C207" i="3"/>
  <c r="D206" i="3"/>
  <c r="C206" i="3"/>
  <c r="D204" i="3"/>
  <c r="C204" i="3"/>
  <c r="D203" i="3"/>
  <c r="C203" i="3"/>
  <c r="D202" i="3"/>
  <c r="C202" i="3"/>
  <c r="D201" i="3"/>
  <c r="C201" i="3"/>
  <c r="D200" i="3"/>
  <c r="C200" i="3"/>
  <c r="D199" i="3"/>
  <c r="C199" i="3"/>
  <c r="D198" i="3"/>
  <c r="C198" i="3"/>
  <c r="D197" i="3"/>
  <c r="C197" i="3"/>
  <c r="C224" i="3"/>
  <c r="C222" i="3"/>
  <c r="C220" i="3"/>
  <c r="C223" i="3"/>
  <c r="C221" i="3"/>
  <c r="C217" i="3"/>
  <c r="C171" i="3"/>
  <c r="C167" i="3"/>
  <c r="C93" i="3"/>
  <c r="C88" i="3"/>
  <c r="C77" i="3"/>
  <c r="C68" i="3"/>
  <c r="C61" i="3"/>
  <c r="C54" i="3"/>
  <c r="C175" i="3"/>
  <c r="C173" i="3"/>
  <c r="C169" i="3"/>
  <c r="C165" i="3"/>
  <c r="C95" i="3"/>
  <c r="C90" i="3"/>
  <c r="C87" i="3"/>
  <c r="C86" i="3"/>
  <c r="C82" i="3"/>
  <c r="C75" i="3"/>
  <c r="C71" i="3"/>
  <c r="C176" i="3"/>
  <c r="C172" i="3"/>
  <c r="C168" i="3"/>
  <c r="C164" i="3"/>
  <c r="C66" i="3"/>
  <c r="C59" i="3"/>
  <c r="C53" i="3"/>
  <c r="C80" i="3"/>
  <c r="C79" i="3"/>
  <c r="C74" i="3"/>
  <c r="C65" i="3"/>
  <c r="C64" i="3"/>
  <c r="C58" i="3"/>
  <c r="C51" i="3"/>
  <c r="C163" i="3"/>
  <c r="C96" i="3"/>
  <c r="C89" i="3"/>
  <c r="C85" i="3"/>
  <c r="C81" i="3"/>
  <c r="C78" i="3"/>
  <c r="C73" i="3"/>
  <c r="C55" i="3"/>
  <c r="C48" i="3"/>
  <c r="C69" i="3"/>
  <c r="C63" i="3"/>
  <c r="C52" i="3"/>
  <c r="C50" i="3"/>
  <c r="C49" i="3"/>
  <c r="C60" i="3"/>
  <c r="C195" i="3"/>
  <c r="D195" i="3"/>
  <c r="D194" i="3"/>
  <c r="C194" i="3"/>
  <c r="D130" i="3"/>
  <c r="D70" i="3"/>
  <c r="D243" i="3"/>
  <c r="C243" i="3"/>
  <c r="D215" i="3"/>
  <c r="D133" i="3"/>
  <c r="D103" i="3"/>
  <c r="D97" i="3"/>
  <c r="D30" i="3"/>
  <c r="D15" i="3"/>
  <c r="D135" i="3"/>
  <c r="D134" i="3"/>
  <c r="D104" i="3"/>
  <c r="D98" i="3"/>
  <c r="D17" i="3"/>
  <c r="D5" i="3"/>
  <c r="D182" i="3"/>
  <c r="D181" i="3"/>
  <c r="D180" i="3"/>
  <c r="D179" i="3"/>
  <c r="D178" i="3"/>
  <c r="D177" i="3"/>
  <c r="D176" i="3"/>
  <c r="D175" i="3"/>
  <c r="D173" i="3"/>
  <c r="D172" i="3"/>
  <c r="D171" i="3"/>
  <c r="D169" i="3"/>
  <c r="D168" i="3"/>
  <c r="D167" i="3"/>
  <c r="D165" i="3"/>
  <c r="D164" i="3"/>
  <c r="D163" i="3"/>
  <c r="D162" i="3"/>
  <c r="D131" i="3"/>
  <c r="D99" i="3"/>
  <c r="D20" i="3"/>
  <c r="D161" i="3"/>
  <c r="D160" i="3"/>
  <c r="D159" i="3"/>
  <c r="D158" i="3"/>
  <c r="D156" i="3"/>
  <c r="D155" i="3"/>
  <c r="D154" i="3"/>
  <c r="D153" i="3"/>
  <c r="D152" i="3"/>
  <c r="D151" i="3"/>
  <c r="D150" i="3"/>
  <c r="D148" i="3"/>
  <c r="D147" i="3"/>
  <c r="D146" i="3"/>
  <c r="D144" i="3"/>
  <c r="D143" i="3"/>
  <c r="D142" i="3"/>
  <c r="D101" i="3"/>
  <c r="D95" i="3"/>
  <c r="D12" i="3"/>
  <c r="D115" i="3"/>
  <c r="D114" i="3"/>
  <c r="D102" i="3"/>
  <c r="D96" i="3"/>
  <c r="D93" i="3"/>
  <c r="D90" i="3"/>
  <c r="D89" i="3"/>
  <c r="D88" i="3"/>
  <c r="D87" i="3"/>
  <c r="D86" i="3"/>
  <c r="D85" i="3"/>
  <c r="D82" i="3"/>
  <c r="D81" i="3"/>
  <c r="D80" i="3"/>
  <c r="D79" i="3"/>
  <c r="D78" i="3"/>
  <c r="D77" i="3"/>
  <c r="D75" i="3"/>
  <c r="D74" i="3"/>
  <c r="D73" i="3"/>
  <c r="D36" i="3"/>
  <c r="D28" i="3"/>
  <c r="D64" i="3"/>
  <c r="D57" i="3"/>
  <c r="D25" i="3"/>
  <c r="C160" i="3"/>
  <c r="C153" i="3"/>
  <c r="C134" i="3"/>
  <c r="C131" i="3"/>
  <c r="C123" i="3"/>
  <c r="C119" i="3"/>
  <c r="C111" i="3"/>
  <c r="C101" i="3"/>
  <c r="C97" i="3"/>
  <c r="C43" i="3"/>
  <c r="C35" i="3"/>
  <c r="C30" i="3"/>
  <c r="C25" i="3"/>
  <c r="C14" i="3"/>
  <c r="C9" i="3"/>
  <c r="C4" i="3"/>
  <c r="O88" i="2"/>
  <c r="C161" i="3"/>
  <c r="C156" i="3"/>
  <c r="C151" i="3"/>
  <c r="C147" i="3"/>
  <c r="C143" i="3"/>
  <c r="C135" i="3"/>
  <c r="C130" i="3"/>
  <c r="C120" i="3"/>
  <c r="C116" i="3"/>
  <c r="C112" i="3"/>
  <c r="C106" i="3"/>
  <c r="C102" i="3"/>
  <c r="C45" i="3"/>
  <c r="C40" i="3"/>
  <c r="C39" i="3"/>
  <c r="C34" i="3"/>
  <c r="C33" i="3"/>
  <c r="C32" i="3"/>
  <c r="C26" i="3"/>
  <c r="C21" i="3"/>
  <c r="C16" i="3"/>
  <c r="C10" i="3"/>
  <c r="C162" i="3"/>
  <c r="C158" i="3"/>
  <c r="C155" i="3"/>
  <c r="C152" i="3"/>
  <c r="C148" i="3"/>
  <c r="C144" i="3"/>
  <c r="C122" i="3"/>
  <c r="C118" i="3"/>
  <c r="C110" i="3"/>
  <c r="C105" i="3"/>
  <c r="C104" i="3"/>
  <c r="C42" i="3"/>
  <c r="C37" i="3"/>
  <c r="C28" i="3"/>
  <c r="C24" i="3"/>
  <c r="C19" i="3"/>
  <c r="C7" i="3"/>
  <c r="C181" i="3"/>
  <c r="C159" i="3"/>
  <c r="C154" i="3"/>
  <c r="C150" i="3"/>
  <c r="C146" i="3"/>
  <c r="C142" i="3"/>
  <c r="C133" i="3"/>
  <c r="C117" i="3"/>
  <c r="C107" i="3"/>
  <c r="C103" i="3"/>
  <c r="C99" i="3"/>
  <c r="C98" i="3"/>
  <c r="C27" i="3"/>
  <c r="C22" i="3"/>
  <c r="C17" i="3"/>
  <c r="C11" i="3"/>
  <c r="C6" i="3"/>
  <c r="C47" i="3"/>
  <c r="C46" i="3"/>
  <c r="C41" i="3"/>
  <c r="C29" i="3"/>
  <c r="C13" i="3"/>
  <c r="C8" i="3"/>
  <c r="D213" i="3"/>
  <c r="C213" i="3"/>
  <c r="D212" i="3"/>
  <c r="C212" i="3"/>
  <c r="D211" i="3"/>
  <c r="C211" i="3"/>
  <c r="D210" i="3"/>
  <c r="C210" i="3"/>
  <c r="M139" i="2"/>
  <c r="D273" i="3"/>
  <c r="D272" i="3"/>
  <c r="D271" i="3"/>
  <c r="D270" i="3"/>
  <c r="D269" i="3"/>
  <c r="D267" i="3"/>
  <c r="D265" i="3"/>
  <c r="D264" i="3"/>
  <c r="D263" i="3"/>
  <c r="D262" i="3"/>
  <c r="D257" i="3"/>
  <c r="D256" i="3"/>
  <c r="D255" i="3"/>
  <c r="D254" i="3"/>
  <c r="D253" i="3"/>
  <c r="D252" i="3"/>
  <c r="D251" i="3"/>
  <c r="D249" i="3"/>
  <c r="D248" i="3"/>
  <c r="D247" i="3"/>
  <c r="D246" i="3"/>
  <c r="D245" i="3"/>
  <c r="D242" i="3"/>
  <c r="D118" i="3"/>
  <c r="D110" i="3"/>
  <c r="D105" i="3"/>
  <c r="D68" i="3"/>
  <c r="D60" i="3"/>
  <c r="D59" i="3"/>
  <c r="D54" i="3"/>
  <c r="D51" i="3"/>
  <c r="D46" i="3"/>
  <c r="D43" i="3"/>
  <c r="D41" i="3"/>
  <c r="D33" i="3"/>
  <c r="D26" i="3"/>
  <c r="D13" i="3"/>
  <c r="D8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123" i="3"/>
  <c r="D120" i="3"/>
  <c r="D119" i="3"/>
  <c r="D116" i="3"/>
  <c r="C115" i="3"/>
  <c r="C114" i="3"/>
  <c r="D111" i="3"/>
  <c r="D107" i="3"/>
  <c r="D106" i="3"/>
  <c r="D71" i="3"/>
  <c r="C70" i="3"/>
  <c r="D69" i="3"/>
  <c r="D66" i="3"/>
  <c r="D63" i="3"/>
  <c r="D61" i="3"/>
  <c r="D58" i="3"/>
  <c r="C57" i="3"/>
  <c r="D53" i="3"/>
  <c r="D50" i="3"/>
  <c r="D49" i="3"/>
  <c r="D48" i="3"/>
  <c r="D45" i="3"/>
  <c r="D42" i="3"/>
  <c r="D40" i="3"/>
  <c r="D37" i="3"/>
  <c r="C36" i="3"/>
  <c r="D35" i="3"/>
  <c r="D32" i="3"/>
  <c r="D29" i="3"/>
  <c r="D27" i="3"/>
  <c r="D24" i="3"/>
  <c r="D21" i="3"/>
  <c r="D19" i="3"/>
  <c r="D16" i="3"/>
  <c r="C15" i="3"/>
  <c r="D14" i="3"/>
  <c r="D11" i="3"/>
  <c r="D10" i="3"/>
  <c r="D9" i="3"/>
  <c r="D6" i="3"/>
  <c r="C5" i="3"/>
  <c r="D4" i="3"/>
  <c r="D122" i="3"/>
  <c r="D117" i="3"/>
  <c r="D112" i="3"/>
  <c r="D65" i="3"/>
  <c r="D55" i="3"/>
  <c r="D52" i="3"/>
  <c r="D47" i="3"/>
  <c r="D39" i="3"/>
  <c r="D34" i="3"/>
  <c r="D22" i="3"/>
  <c r="C12" i="3"/>
  <c r="D7" i="3"/>
  <c r="C193" i="3"/>
  <c r="D193" i="3"/>
  <c r="C192" i="3"/>
  <c r="D192" i="3"/>
  <c r="D191" i="3"/>
  <c r="C191" i="3"/>
  <c r="C190" i="3"/>
  <c r="D190" i="3"/>
  <c r="C189" i="3"/>
  <c r="D189" i="3"/>
  <c r="D187" i="3"/>
  <c r="C187" i="3"/>
  <c r="D186" i="3"/>
  <c r="C186" i="3"/>
  <c r="C185" i="3"/>
  <c r="D185" i="3"/>
  <c r="D184" i="3"/>
  <c r="C184" i="3"/>
  <c r="C183" i="3"/>
  <c r="D183" i="3"/>
  <c r="D174" i="3"/>
  <c r="C174" i="3"/>
  <c r="D170" i="3"/>
  <c r="C170" i="3"/>
  <c r="D166" i="3"/>
  <c r="C166" i="3"/>
  <c r="D157" i="3"/>
  <c r="C157" i="3"/>
  <c r="D149" i="3"/>
  <c r="C149" i="3"/>
  <c r="D145" i="3"/>
  <c r="C145" i="3"/>
  <c r="C100" i="3"/>
  <c r="D100" i="3"/>
  <c r="D92" i="3"/>
  <c r="C92" i="3"/>
  <c r="D91" i="3"/>
  <c r="C91" i="3"/>
  <c r="D84" i="3"/>
  <c r="C84" i="3"/>
  <c r="D83" i="3"/>
  <c r="C83" i="3"/>
  <c r="C268" i="3"/>
  <c r="D268" i="3"/>
  <c r="D266" i="3"/>
  <c r="C266" i="3"/>
  <c r="D250" i="3"/>
  <c r="C250" i="3"/>
  <c r="D244" i="3"/>
  <c r="C244" i="3"/>
  <c r="C216" i="3"/>
  <c r="D216" i="3"/>
  <c r="C188" i="3"/>
  <c r="D188" i="3"/>
  <c r="C141" i="3"/>
  <c r="D141" i="3"/>
  <c r="C140" i="3"/>
  <c r="D140" i="3"/>
  <c r="C139" i="3"/>
  <c r="D139" i="3"/>
  <c r="C138" i="3"/>
  <c r="D138" i="3"/>
  <c r="C137" i="3"/>
  <c r="D137" i="3"/>
  <c r="D136" i="3"/>
  <c r="C136" i="3"/>
  <c r="F260" i="3"/>
  <c r="D132" i="3"/>
  <c r="C132" i="3"/>
  <c r="F258" i="3"/>
  <c r="C129" i="3"/>
  <c r="D129" i="3"/>
  <c r="D128" i="3"/>
  <c r="C128" i="3"/>
  <c r="D127" i="3"/>
  <c r="C127" i="3"/>
  <c r="D126" i="3"/>
  <c r="C126" i="3"/>
  <c r="D125" i="3"/>
  <c r="C125" i="3"/>
  <c r="D124" i="3"/>
  <c r="C124" i="3"/>
  <c r="C121" i="3"/>
  <c r="D121" i="3"/>
  <c r="D113" i="3"/>
  <c r="C113" i="3"/>
  <c r="D109" i="3"/>
  <c r="C109" i="3"/>
  <c r="D108" i="3"/>
  <c r="C108" i="3"/>
  <c r="D76" i="3"/>
  <c r="C76" i="3"/>
  <c r="C72" i="3"/>
  <c r="D72" i="3"/>
  <c r="C67" i="3"/>
  <c r="D67" i="3"/>
  <c r="C62" i="3"/>
  <c r="D62" i="3"/>
  <c r="C56" i="3"/>
  <c r="D56" i="3"/>
  <c r="C44" i="3"/>
  <c r="D44" i="3"/>
  <c r="D38" i="3"/>
  <c r="C38" i="3"/>
  <c r="D31" i="3"/>
  <c r="C31" i="3"/>
  <c r="D23" i="3"/>
  <c r="C23" i="3"/>
  <c r="E260" i="3"/>
  <c r="C20" i="3"/>
  <c r="E258" i="3"/>
  <c r="D18" i="3"/>
  <c r="C18" i="3"/>
  <c r="F274" i="3" l="1"/>
  <c r="C274" i="3"/>
  <c r="E274" i="3"/>
  <c r="D274" i="3"/>
  <c r="D258" i="3"/>
  <c r="C258" i="3"/>
  <c r="E334" i="2"/>
  <c r="E341" i="2" s="1"/>
  <c r="L10" i="2"/>
</calcChain>
</file>

<file path=xl/sharedStrings.xml><?xml version="1.0" encoding="utf-8"?>
<sst xmlns="http://schemas.openxmlformats.org/spreadsheetml/2006/main" count="1513" uniqueCount="844">
  <si>
    <t>Seul l'onglet "correspondance GFC OP@LE" doit être rempli manuellement. L'onglet "balance d'entrée OP@LE" est généré automatiquement à partir de l'onglet précédent.</t>
  </si>
  <si>
    <t>Légende du tableau "Correspondance GFC OP@LE"</t>
  </si>
  <si>
    <t>Soldes en provenance de Egimmo et Wincz-Webcz</t>
  </si>
  <si>
    <t>Solde OP@LE à reprendre directement depuis la comptabilité patrimoniale                                                                                             (un mode opératoire particulier sera fourni)</t>
  </si>
  <si>
    <t>Reprise 1 compte GFC --&gt; 1 compte OP@LE</t>
  </si>
  <si>
    <t>Solde à renseigner par rapport à la balance GFC</t>
  </si>
  <si>
    <t>Reprise 1 compte GFC --&gt; plusieurs comptes OP@LE</t>
  </si>
  <si>
    <t>Solde à reprendre sur la balance GFC et à éclater manuellement en fonction des comptes OP@LE</t>
  </si>
  <si>
    <t>Comptes à solder au 31/12/2020</t>
  </si>
  <si>
    <t>Le bilan de sortie 2020 doit présenter un solde nul</t>
  </si>
  <si>
    <t>Utilisation du fichier</t>
  </si>
  <si>
    <t>1- reprendre la balance de sortie GFC  au 31/12/2020 dans les colonnes D et E de l'onglet "Correspondance GFC OP@LE"</t>
  </si>
  <si>
    <t>Pour toutes les lignes vertes, le montant sera automatiquement reporté dans les colonnes H et I de l'onglet "Correspondance GFC OP@LE"</t>
  </si>
  <si>
    <t>Pour toutes les lignes oranges, vous devez répartir manuellement le montant des colonnes D et E dans les colonne H et I</t>
  </si>
  <si>
    <t>Pour toutes les lignes bleues, vous devez reporter les montants issus du tableau "fichier de transfert de la comptabilité patrimoniale" dans les colonnes H et I</t>
  </si>
  <si>
    <t>2 - Vérifier que les colonnes K et L (contrôle) ne contiennent que des montants à "0,00". Il s'agit ici de contrôler que l'ensemble des montants de la balance de sortie GFC a bien été réparti sur la balance d'entrée OP@LE</t>
  </si>
  <si>
    <t>3 - Vous pouvez utiliser l'onglet "Balance d'entrée Op@LE" pour saisir votre balance d'entrée dans Op@LE</t>
  </si>
  <si>
    <t>Pour tous les comptes non auxiliarisés (information en colonne E), le montant sera repris de manière globale en balance d'entrée</t>
  </si>
  <si>
    <t>Pour tous les comptes auxiliarisés (information en colonne E), la reprise de chaque compte sera réalisée tiers par tiers, opération par opération.</t>
  </si>
  <si>
    <t>SAISIE DE LA BALANCE DE SORTIE GFC AU 31.12.N-1 et création de la BALANCE D'ENTREE OP@LE</t>
  </si>
  <si>
    <t xml:space="preserve">N° UAI : </t>
  </si>
  <si>
    <t>Nom de l'agent comptable : N ETUDIER</t>
  </si>
  <si>
    <t>GFC</t>
  </si>
  <si>
    <t>OP@LE</t>
  </si>
  <si>
    <t>CONTRÔLE</t>
  </si>
  <si>
    <t>GFC - 6 CHIFFRES</t>
  </si>
  <si>
    <t>Comptes GFC</t>
  </si>
  <si>
    <t>Intitulés GFC</t>
  </si>
  <si>
    <t>Débit</t>
  </si>
  <si>
    <t>Crédit</t>
  </si>
  <si>
    <t>Comptes Op@le</t>
  </si>
  <si>
    <t>Intitulés OP@LE</t>
  </si>
  <si>
    <t>contrôle reste à réparti Débit</t>
  </si>
  <si>
    <t>contrôle reste à réparti Crédit</t>
  </si>
  <si>
    <t>Financement d'un bien remis à disposition des EPLE - dotation état</t>
  </si>
  <si>
    <t>Contrepartie et financement des actifs mis à disposition des établissements – État</t>
  </si>
  <si>
    <t>Reprise au résultat de la contre-partie et du financement des actifs mis à disposition des établissements - État</t>
  </si>
  <si>
    <t>Financement d'un bien remis à disposition des EPLE - dotation région</t>
  </si>
  <si>
    <t>Valeur initiale des financements rattachés à des actifs - Tiers autres que l'Etat - Régions</t>
  </si>
  <si>
    <t>Reprise au résultat des financements rattachés à des actifs - Région</t>
  </si>
  <si>
    <t>Financement d'un bien remis à disposition des EPLE - dotation département</t>
  </si>
  <si>
    <t>Valeur initiale des financements rattachés à des actifs - Tiers autres que l'Etat - Départements</t>
  </si>
  <si>
    <t>Reprise au résultat des financements rattachés à des actifs - Département</t>
  </si>
  <si>
    <t>Financement d'un bien remis à disposition des EPLE - dotation autres organismes</t>
  </si>
  <si>
    <t>Valeur initiale des financements rattachés à des actifs - Tiers autres que l'Etat - Autres financements</t>
  </si>
  <si>
    <t>Reprise au résultat des financements rattachés à des actifs - Autres financements</t>
  </si>
  <si>
    <t>Financement d'un bien remis à disposition des EPLE - affectation à l'EPLE</t>
  </si>
  <si>
    <t>Financement d'un bien remis en pleine propriété aux EPLE  - Etat</t>
  </si>
  <si>
    <t>Contrepartie et financement des actifs remis en pleine propriété – État</t>
  </si>
  <si>
    <t>Reprise au résultat de la contre-partie et du financement des actifs remis  pleine propriété - État</t>
  </si>
  <si>
    <t>Financement d'un bien remis en pleine propriété aux EPLE  - Région</t>
  </si>
  <si>
    <t>Valeur initiale des financements rattachés à des actifs - Régions</t>
  </si>
  <si>
    <t>Financement d'un bien remis en pleine propriété aux EPLE  - Département</t>
  </si>
  <si>
    <t>Valeur initiale des financements rattachés à des actifs - Départements</t>
  </si>
  <si>
    <t>Financement d'un bien remis en pleine propriété aux EPLE  - Autres organismes</t>
  </si>
  <si>
    <t>Valeur initiale des financements rattachés à des actifs - Autres financements - Autres financements</t>
  </si>
  <si>
    <t>Financement d'un bien remis en pleine propriété aux EPLE  - Dons et legs en capital</t>
  </si>
  <si>
    <t>Valeur initiale des financements rattachés à des actifs - Autres financements</t>
  </si>
  <si>
    <t>Subv.investissement Etat</t>
  </si>
  <si>
    <t>Valeur initiale des financements rattachés à des actifs - État - Contrepartie et financement des actifs mis à disposition des établissements - État</t>
  </si>
  <si>
    <t>Subv.investissement Région</t>
  </si>
  <si>
    <t>Subv.investissement Département</t>
  </si>
  <si>
    <t>Subv.invest.communes et groupements de communes</t>
  </si>
  <si>
    <t>Valeur initiale des financements rattachés à des actifs - Communes et groupements de communes</t>
  </si>
  <si>
    <t>Subv.investissement autres collectivités - Etablissements publics</t>
  </si>
  <si>
    <t xml:space="preserve">Valeur initiale des financements rattachés à des actifs - Autres collectivités et établissements publics </t>
  </si>
  <si>
    <t>Subv.investissement - organismes internationaux</t>
  </si>
  <si>
    <t>Valeur initiale des financements rattachés à des actifs - financements européens</t>
  </si>
  <si>
    <t>Produit des versements libératoires ouvrant droit à l'exonération de la taxe d'apprentissage</t>
  </si>
  <si>
    <t>Participation de l'établissement à l'équipement du GRETA</t>
  </si>
  <si>
    <t>Versements des organismes collecteurs de taxes diverses</t>
  </si>
  <si>
    <t>Fonds commun serv.hebergement</t>
  </si>
  <si>
    <t>Particip.recues pour équipement du groupement de services</t>
  </si>
  <si>
    <t>Autres participations et subv.equipement</t>
  </si>
  <si>
    <t>Autres subv.investiss.recues</t>
  </si>
  <si>
    <t>Subv.investissement inscrite au compte de cpte résultat</t>
  </si>
  <si>
    <t>Reprise au résultat de la contrepartie et du financement des actifs mis à disposition des établissements - État</t>
  </si>
  <si>
    <t>Reprise au résultat des financements rattachés à des actifs - Régions</t>
  </si>
  <si>
    <t>Reprise au résultat des financements rattachés à des actifs - Départements</t>
  </si>
  <si>
    <t>Reprise au résultat des financements rattachés à des actifs - Communes et groupements de communes</t>
  </si>
  <si>
    <t>Reprise au résultat des financements rattachés à des actifs - Autres collectivités et établissements publics</t>
  </si>
  <si>
    <t>Reprise au résultat des financements rattachés à des actifs - financements européens</t>
  </si>
  <si>
    <t>Concessions droits similaires</t>
  </si>
  <si>
    <t>Immobilisations incorporelles - Logiciels</t>
  </si>
  <si>
    <t>Immobilisations incorporelles - Autres concessions et droits similaires, brevets, licences, marques, procédés, droits et valeurs similaires</t>
  </si>
  <si>
    <t>Terrains</t>
  </si>
  <si>
    <t>Immobilisations corporelles - Terrains</t>
  </si>
  <si>
    <t>Agencements aménagement terrains</t>
  </si>
  <si>
    <t>Immobilisations corporelles - Agencements - Aménagements de terrains</t>
  </si>
  <si>
    <t>Constructions</t>
  </si>
  <si>
    <t>Immobilisations corporelles - Constructions</t>
  </si>
  <si>
    <t>Constructions sur sol d'autrui</t>
  </si>
  <si>
    <t>Immobilisations corporelles - Constructions sur sol d'autrui</t>
  </si>
  <si>
    <t>Installation technique matériels et outillages</t>
  </si>
  <si>
    <t>Immobilisations corporelles - Installations techniques, matériels et outillages</t>
  </si>
  <si>
    <t>Collections</t>
  </si>
  <si>
    <t>Immobilisations corporelles - Collections</t>
  </si>
  <si>
    <t>Biens historiques et culturels</t>
  </si>
  <si>
    <t>Immobilisations corporelles - Biens historiques et culturels</t>
  </si>
  <si>
    <t xml:space="preserve"> Installations générales, agencements, aménagements divers (dans des constructions dont l'établissement n'est pas propriétaire ou affectataire)</t>
  </si>
  <si>
    <t>Immobilisations corporelles - Installations générales, agencements, aménagements divers (dans des constructions dont l'établissement n'est pas propriétaire ou affectataire)</t>
  </si>
  <si>
    <t>Materiel de transport</t>
  </si>
  <si>
    <t>Immobilisations corporelles - Matériel de transport</t>
  </si>
  <si>
    <t>Materiel de bureau et inform</t>
  </si>
  <si>
    <t xml:space="preserve"> Immobilisations corporelles - Matériel de bureau et informatique</t>
  </si>
  <si>
    <t>Mobilier</t>
  </si>
  <si>
    <t>Immobilisations corporelles - Mobilier</t>
  </si>
  <si>
    <t>Immobilisations corpo.en cours</t>
  </si>
  <si>
    <t xml:space="preserve"> Immobilisations corporelles en cours</t>
  </si>
  <si>
    <t>Immobilisat.incorpo. en cours</t>
  </si>
  <si>
    <t xml:space="preserve"> Immobilisations incorporelles en cours</t>
  </si>
  <si>
    <t>Avances acomp.immob.incorp.</t>
  </si>
  <si>
    <t>Avances et acomptes versés sur immobilisations incorporelles</t>
  </si>
  <si>
    <t>Avances acomp.immob.corpor</t>
  </si>
  <si>
    <t>Avances et acomptes versés sur commandes d'immobilisations corporelles</t>
  </si>
  <si>
    <t>Titres particip.assoc.synd.org</t>
  </si>
  <si>
    <t xml:space="preserve"> Titres de participation et parts dans les associations, syndicats et organismes divers</t>
  </si>
  <si>
    <t>Autres formes de participation</t>
  </si>
  <si>
    <t>Autres formes de participation (dont participation à constitution de patrimoine commun)</t>
  </si>
  <si>
    <t>Titres immobilises (droit de propriété)</t>
  </si>
  <si>
    <t>Titres immobilisés (droit de propriété)</t>
  </si>
  <si>
    <t>Titres immobilisés (droit de créance)</t>
  </si>
  <si>
    <t>Dépôts et cautionnements versés</t>
  </si>
  <si>
    <t>Autres créances immobilisees</t>
  </si>
  <si>
    <t>Amortissements des immobilisations incorporelles</t>
  </si>
  <si>
    <t>Amortissements -  Logiciels</t>
  </si>
  <si>
    <t>Amortissements -  Autres concessions et droits similaires, brevets, licences,  marques, procédés, droits et valeurs similaires</t>
  </si>
  <si>
    <t>Amortissements - Agencements - Aménagements de terrains</t>
  </si>
  <si>
    <t>Amortissements - Constructions</t>
  </si>
  <si>
    <t>Amortissements -  Constructions sur sol d'autrui</t>
  </si>
  <si>
    <t>Amortissements - Installations techniques, matériels industriels et outillages</t>
  </si>
  <si>
    <t>Amortissements des collections</t>
  </si>
  <si>
    <t>Réserves communes</t>
  </si>
  <si>
    <t>Réserves services spéciaux (si suivi particulier après délibération du CA)</t>
  </si>
  <si>
    <t>Valeur initiale des financements rattachés à des actifs - État -Contrepartie et financement des actifs remis en pleine propriété – État</t>
  </si>
  <si>
    <t>Valeur initiale des financements rattachés à des actifs - État  - Contrepartie et financement des actifs remis en pleine propriété – Financement des autres actifs - État</t>
  </si>
  <si>
    <t>Amortissements des autres immobilisations corporelles</t>
  </si>
  <si>
    <t>Amortissements - Installations générales,  aménagements divers</t>
  </si>
  <si>
    <t>Amortissements - Matériel de transport</t>
  </si>
  <si>
    <t>Amortissements - Matériel de bureau et informatique</t>
  </si>
  <si>
    <t>Amortissements - Mobilier</t>
  </si>
  <si>
    <t>Autres réserves établissement</t>
  </si>
  <si>
    <t>Autres réserves services spéciaux</t>
  </si>
  <si>
    <t>Autres réserves service restauration hebergement</t>
  </si>
  <si>
    <t>Réserves service restauration et hébergement (si suivi particulier après délibération du CA)</t>
  </si>
  <si>
    <t>Report à nouveau solde crediteur</t>
  </si>
  <si>
    <t>Report à nouveau (si solde créditeur)</t>
  </si>
  <si>
    <t>Report à nouveau solde debiteur</t>
  </si>
  <si>
    <t>Report à nouveau (si solde débiteur)</t>
  </si>
  <si>
    <t>Résultat exercice (excédent)</t>
  </si>
  <si>
    <t>Résultat de l'exercice (bénéfice)</t>
  </si>
  <si>
    <t>Résultat exercice (déficit)</t>
  </si>
  <si>
    <t xml:space="preserve"> Résultat de l'exercice (perte)</t>
  </si>
  <si>
    <t>Provisions pour litiges</t>
  </si>
  <si>
    <t>Provisions pour pertes change</t>
  </si>
  <si>
    <t>Provisions pour pertes de change</t>
  </si>
  <si>
    <t>Autres provisions pour risques</t>
  </si>
  <si>
    <t>Provisions pour  CET</t>
  </si>
  <si>
    <t xml:space="preserve">Provisions pour CET </t>
  </si>
  <si>
    <t xml:space="preserve">Provisions pour CET – Charges sociales et fiscales </t>
  </si>
  <si>
    <t>Dépôts et cautionnements reçus</t>
  </si>
  <si>
    <t>Dépôts et cautionnements reçus - Elèves et étudiants</t>
  </si>
  <si>
    <t>Dépôts et cautionnements reçus - autres tiers</t>
  </si>
  <si>
    <t>Avances de l'État et des collectivités publiques</t>
  </si>
  <si>
    <t>Opérations de trésorerie
Créditeur de BP / Débiteur en BA)</t>
  </si>
  <si>
    <t>Dépréciations des immobilisations incorporelles</t>
  </si>
  <si>
    <t>Dépréciations des immobilisations corporelles</t>
  </si>
  <si>
    <t>Dépréciations des immobilisations en cours</t>
  </si>
  <si>
    <t>Dépréciations des participations et créances rattachées à des participations</t>
  </si>
  <si>
    <t>Dépréciations des autres immobilisations financières</t>
  </si>
  <si>
    <t>Denrées</t>
  </si>
  <si>
    <t>Stocks denrées (externe)</t>
  </si>
  <si>
    <t>Matières d'oeuvre</t>
  </si>
  <si>
    <t>Stock matières d'œuvre (externe)</t>
  </si>
  <si>
    <t>Charbon</t>
  </si>
  <si>
    <t>Stocks approvisionnement - Charbon (stock externe)</t>
  </si>
  <si>
    <t>Fuel</t>
  </si>
  <si>
    <t>Stocks approvisionnement - Fuel (stock externe)</t>
  </si>
  <si>
    <t>Autres combustibles</t>
  </si>
  <si>
    <t>Stocks approvisionnement - Gaz (stock externe)</t>
  </si>
  <si>
    <t>Stocks approvisionnement - Autres combustibles (stock externe)</t>
  </si>
  <si>
    <t>Trousseaux</t>
  </si>
  <si>
    <t>Stocks consommables - Trousseaux (linge) (stock externe)</t>
  </si>
  <si>
    <t>Fournitures scolaires</t>
  </si>
  <si>
    <t>Stocks consommables - Fournitures scolaires (stock externe)</t>
  </si>
  <si>
    <t>Fournitures administratives</t>
  </si>
  <si>
    <t>Stocks consommables - Fournitures administratives (stock externe)</t>
  </si>
  <si>
    <t>Produits d'entretien</t>
  </si>
  <si>
    <t>Stocks consommables - Produits d'entretien (stock externe)</t>
  </si>
  <si>
    <t>Autres approvisionnements stockés</t>
  </si>
  <si>
    <t>Stocks autres approvisionnements stockés (stock externe)</t>
  </si>
  <si>
    <t>Produits en cours objets confectionnés</t>
  </si>
  <si>
    <t>Stocks produits en cours (objects confectionnés) (stocks externes)</t>
  </si>
  <si>
    <t>Prestations de service en cours</t>
  </si>
  <si>
    <t>Stocks prestations de service en cours (stocks externes)</t>
  </si>
  <si>
    <t>Produits finis objets confectionnés</t>
  </si>
  <si>
    <t>Stocks produits finis (objects confectionnés) (stocks externes)</t>
  </si>
  <si>
    <t>Dépréciations des matières premières et fournitures</t>
  </si>
  <si>
    <t>Dépréciations des matières premières et fournitures stockées (stocks externes)</t>
  </si>
  <si>
    <t>Dépréciations des autres approvisionnements</t>
  </si>
  <si>
    <t>Dépréciations des autres approvisionnements stockés (stocks externes)</t>
  </si>
  <si>
    <t>Dépréciations des en cours de production de bien</t>
  </si>
  <si>
    <t>Dépréciations des en cours de production de biens stockés (stocks externes)</t>
  </si>
  <si>
    <t>Dépréciations des en cours de production de services</t>
  </si>
  <si>
    <t>Dépréciations des en cours de production de services stockés (stocks externes)</t>
  </si>
  <si>
    <t>Dépréciations des stocks de produits finis</t>
  </si>
  <si>
    <t>Dépréciations des stocks de produits finis (stocks externes)</t>
  </si>
  <si>
    <t>=</t>
  </si>
  <si>
    <t xml:space="preserve">Fournisseurs - Achats de biens ou prestations </t>
  </si>
  <si>
    <t>Fournisseurs  - Retenues de garanties et oppositions</t>
  </si>
  <si>
    <t>Fournisseurs immobilisations</t>
  </si>
  <si>
    <t xml:space="preserve">Fournisseurs d'immobilisations   </t>
  </si>
  <si>
    <t>Retenues de garanties et oppositions sur fournisseurs d'immobilisations</t>
  </si>
  <si>
    <t>Four.fact.non parvenues</t>
  </si>
  <si>
    <t xml:space="preserve">Fournisseurs - Factures non parvenues </t>
  </si>
  <si>
    <t>Fournisseurs d’immobilisations - Factures non parvenues</t>
  </si>
  <si>
    <t>Fourniss.debit Avances et acomptes versés versés sur commande</t>
  </si>
  <si>
    <t>Fournisseurs - Avances et acomptes versés</t>
  </si>
  <si>
    <t>Familles Avances et acomptes versés</t>
  </si>
  <si>
    <t>Autres tiers -Avances et acomptes versés</t>
  </si>
  <si>
    <t>Fournisseurs - Créances pour emballages et matériels à rendre</t>
  </si>
  <si>
    <t>Fournisseurs -  Rabais, remises, ristournes à obtenir et autres avoirs non encore reçus</t>
  </si>
  <si>
    <t>Familles - frais scolaires - exercices antérieurs</t>
  </si>
  <si>
    <t>Frais de restauration et d'hébergements au forfait (Elèves et étudiants)</t>
  </si>
  <si>
    <t>Familles - frais scolaires - exercice courant</t>
  </si>
  <si>
    <t>Collectivités diverses - Frais scolaires - exercices antérieurs</t>
  </si>
  <si>
    <t>Frais de restauration à la prestation</t>
  </si>
  <si>
    <t>Collectivités diverses - Frais scolaires - Exercice courant</t>
  </si>
  <si>
    <t>Etablissements hébergés - Frais scolaires - exercices antérieurs</t>
  </si>
  <si>
    <t>Etablissements hébergés - Frais scolaires - Exercice courant</t>
  </si>
  <si>
    <t>Familles - participation aux voyages - exercice antérieur</t>
  </si>
  <si>
    <t xml:space="preserve">Prestations de sorties et voyages scolaires </t>
  </si>
  <si>
    <t>Familles - participation aux voyages - exercice courant</t>
  </si>
  <si>
    <t>Autres clients exercices antérieurs</t>
  </si>
  <si>
    <t xml:space="preserve">Prestations de formation </t>
  </si>
  <si>
    <t>Autres prestations</t>
  </si>
  <si>
    <t>Autres clients exercice courant</t>
  </si>
  <si>
    <t>Titres restaurant (compte créditeur)</t>
  </si>
  <si>
    <t>Autres avances reçues</t>
  </si>
  <si>
    <t>Titres restaurant (compte débiteur)</t>
  </si>
  <si>
    <t>Créances contentieuses</t>
  </si>
  <si>
    <t>Clients -produits non facturés</t>
  </si>
  <si>
    <t>Prestations de restauration et d'hébergement - Produits non encore facturés</t>
  </si>
  <si>
    <t>Clients - produits non factures</t>
  </si>
  <si>
    <t>Autres prestations - Produits non encore facturés</t>
  </si>
  <si>
    <t>Avances reçues des familles, collectivités et établissements hébergés</t>
  </si>
  <si>
    <t>Avances reçues frais de restauration et d'hébergement</t>
  </si>
  <si>
    <t>Avances reçues Voyages et sorties</t>
  </si>
  <si>
    <t xml:space="preserve">  </t>
  </si>
  <si>
    <t>Avances recues autres clients</t>
  </si>
  <si>
    <t>Rabais, remises, ristournes à accorder et autres avoirs à établir</t>
  </si>
  <si>
    <t>Personnel-rémunerations dues</t>
  </si>
  <si>
    <t>Personnel - Rémunérations dues</t>
  </si>
  <si>
    <t>Personnel-remboursement frais</t>
  </si>
  <si>
    <t>Personnel - Remboursement de frais</t>
  </si>
  <si>
    <t>Personnel avances acomptes</t>
  </si>
  <si>
    <t>Personnel - Avances et acomptes</t>
  </si>
  <si>
    <t>Personnel-oppositions</t>
  </si>
  <si>
    <t>Personnel - Oppositions</t>
  </si>
  <si>
    <t>Dettes prov. conges a payer</t>
  </si>
  <si>
    <t xml:space="preserve">Personnel - Charges à payer et produits à recevoir - Personnel - Dettes provisionnées pour congés à payer  </t>
  </si>
  <si>
    <t>Personnel-autr. charges a payer</t>
  </si>
  <si>
    <t xml:space="preserve">Personnel - Charges à payer et produits à recevoir - Personnel - Autres charges à payer  </t>
  </si>
  <si>
    <t>Personnel-produits à recevoir</t>
  </si>
  <si>
    <t xml:space="preserve">Personnel - Charges à payer et produits à recevoir - Personnel - Produits à recevoir </t>
  </si>
  <si>
    <t>Deficits constates avant émission de l'ordre de versement</t>
  </si>
  <si>
    <t>Déficits constatés avant émission de l'ordre de versement</t>
  </si>
  <si>
    <t>Déficits constatés après émission de l'ordre de versement</t>
  </si>
  <si>
    <t>Débets constatés par arrêté du ministre</t>
  </si>
  <si>
    <t>Débets constatés par arrêt du juge des comptes</t>
  </si>
  <si>
    <t>Securite sociale</t>
  </si>
  <si>
    <t>Sécurité sociale</t>
  </si>
  <si>
    <t>Autres organismes sociaux</t>
  </si>
  <si>
    <t>Organismes sociaux - charges à payer et produits à recevoir - Charges sociales sur congés à payer</t>
  </si>
  <si>
    <t xml:space="preserve">Organismes sociaux - charges à payer et produits à recevoir - Autres charges à payer </t>
  </si>
  <si>
    <t xml:space="preserve">Organismes sociaux - charges à payer et produits à recevoir - Produits à recevoir </t>
  </si>
  <si>
    <t>Subvention Etat pour frais de personnel</t>
  </si>
  <si>
    <t>État - Subvention  programme 230 rémunération assistance éducative</t>
  </si>
  <si>
    <t>Subv.Etat bourses et primes</t>
  </si>
  <si>
    <t>Opérations pour le comptes de l'État - bourses nationales</t>
  </si>
  <si>
    <t>Sub.Etat prog.141 enseignement scolaire 2ème degré</t>
  </si>
  <si>
    <t>État - Subventions programme 141- enseignement scolaire du second degré</t>
  </si>
  <si>
    <t>Subv.Etat prog.214 soutien de la politique de l'éducation nationale</t>
  </si>
  <si>
    <t>État -  Subventions programme 214 - soutien de la politique de l’éducation nationale</t>
  </si>
  <si>
    <t>Subv.Etat prog.230 vie de l'élève</t>
  </si>
  <si>
    <t>État -  Subvention programme 230 autres dispositifs</t>
  </si>
  <si>
    <t>Subv.Etat investissement</t>
  </si>
  <si>
    <t>État - Subventions d'investissement</t>
  </si>
  <si>
    <t>Autres subventions Etat</t>
  </si>
  <si>
    <t>État - Autres subventions de l'Etat (autres ministères)</t>
  </si>
  <si>
    <t>État - Subventions programme 140- enseignement scolaire du premier degré</t>
  </si>
  <si>
    <t xml:space="preserve">Collectivité de rattachement - Subvention de fonctionnement </t>
  </si>
  <si>
    <t>Collectivité de rattachement - Subventions d'investissement</t>
  </si>
  <si>
    <t>Collectivité de rattachement - Subventions bourses et aides</t>
  </si>
  <si>
    <t>Subv.formation continue</t>
  </si>
  <si>
    <t>Autres subventions de la collectivité de rattachement</t>
  </si>
  <si>
    <t>Subv. apprentissage</t>
  </si>
  <si>
    <t>Autres subv.coll.rattachement</t>
  </si>
  <si>
    <t>Subv.specif.autres collectivités publiques</t>
  </si>
  <si>
    <t>Autres subventions</t>
  </si>
  <si>
    <t>Subventions spécifiques d’établissements publics -Contrats aidés (ASP)</t>
  </si>
  <si>
    <t>Subventions spécifiques d’établissements publics- Formation continue</t>
  </si>
  <si>
    <t>Subventions spécifiques d’établissements publics- Formation par l’apprentissage</t>
  </si>
  <si>
    <t>Autres subventions d’établissements publics</t>
  </si>
  <si>
    <t xml:space="preserve">Financements europeens </t>
  </si>
  <si>
    <t>Financements européens</t>
  </si>
  <si>
    <t>Financements internationaux</t>
  </si>
  <si>
    <t>Avance sur  subv.Etat frais de pers</t>
  </si>
  <si>
    <t>Avances subventions spécifiques d’établissements publics -Contrats aidés (ASP)</t>
  </si>
  <si>
    <t>État - Avances subvention programme 230 rémunération assistance éducative</t>
  </si>
  <si>
    <t>État -  Avances subvention programme 230 autres dispositifs</t>
  </si>
  <si>
    <t>Avance sur  subvention Etat bourses primes</t>
  </si>
  <si>
    <t>Avance sur  subvention Etat prog.141 enseignement scolaire 2nd degré</t>
  </si>
  <si>
    <t>État - Avances subventions programme 141- enseignement scolaire du second degré</t>
  </si>
  <si>
    <t>Avance sur  subvention Etat prog.214 soutien de politique de l'éducation nationale</t>
  </si>
  <si>
    <t>État - Avances subventions programme  214, soutien de la politique de l’éducation nationale</t>
  </si>
  <si>
    <t>Avance sur  subvention Etat prog.230 vie de l'élève</t>
  </si>
  <si>
    <t>Avance sur  subv.Etat investissement</t>
  </si>
  <si>
    <t>État -Avances subventions d'investissement</t>
  </si>
  <si>
    <t>Avance sur  autres subventions Etat</t>
  </si>
  <si>
    <t>État - Avances autres subventions (autres ministères)</t>
  </si>
  <si>
    <t>État - Avances subventions programme 140- enseignement scolaire du premier degré</t>
  </si>
  <si>
    <t>Avance sur  sub  collectivité de rattachement -  investissement</t>
  </si>
  <si>
    <t>Collectivité de rattachement -Avances subventions d'investissement</t>
  </si>
  <si>
    <t>Avance sur  sub  collectivité de rattachement -  aides sociales</t>
  </si>
  <si>
    <t>Collectivité de rattachement - Avances subventions Bourses et aides</t>
  </si>
  <si>
    <t>Avance sur  sub  collectivité de rattachement -  form continue</t>
  </si>
  <si>
    <t>Avances autres subventions de la collectivité de rattachement</t>
  </si>
  <si>
    <t>Avance sur  sub  collectivité de rattachement -   apprentissage</t>
  </si>
  <si>
    <t>Avance sur  autres subv collectivité de rattachement</t>
  </si>
  <si>
    <t>Avance sur sub autres collectivités publiques</t>
  </si>
  <si>
    <t>Avances autres subventions</t>
  </si>
  <si>
    <t>Avance sur  subvention - établissements publics  - contrats aides</t>
  </si>
  <si>
    <t>Avance sur  subvention - établissements publics  - formation continue</t>
  </si>
  <si>
    <t>Avances subventions spécifiques d’établissements publics- Formation continue</t>
  </si>
  <si>
    <t>Avance sur subvention - établissements publics  - apprentissage</t>
  </si>
  <si>
    <t>Avances subventions spécifiques d’établissements publics- Formation par l’apprentissage</t>
  </si>
  <si>
    <t>Avance sur autres subventions - établissements publics</t>
  </si>
  <si>
    <t>Avances autres subventions d’établissements publics</t>
  </si>
  <si>
    <t xml:space="preserve">Avance sur financements européens </t>
  </si>
  <si>
    <t>Avances subventions financements européens</t>
  </si>
  <si>
    <t>Avance sur autres subventions</t>
  </si>
  <si>
    <t>Avances subventions financements internationaux</t>
  </si>
  <si>
    <t>Prélèvement à la source - impôt sur le revenu</t>
  </si>
  <si>
    <t>État - Prélèvement à la source</t>
  </si>
  <si>
    <t>Droits d'examen</t>
  </si>
  <si>
    <t>Autres opérations pour le compte de l'État</t>
  </si>
  <si>
    <t>Dépenses de jury ou baccalauréat</t>
  </si>
  <si>
    <t>Organisation de concours</t>
  </si>
  <si>
    <t>Opération pour le compte d'autres etablissements publics</t>
  </si>
  <si>
    <t>Opérations diverses pour compte de tiers</t>
  </si>
  <si>
    <t>Autres opérations pour le compte de la collectivité de rattachement</t>
  </si>
  <si>
    <t>Opérations pour le compte de CT - bourses</t>
  </si>
  <si>
    <t xml:space="preserve"> Autres opérations pour le compte de la collectivité de rattachement</t>
  </si>
  <si>
    <t>Operations diverses</t>
  </si>
  <si>
    <t>Opération pour le compte d'autres EPLE (paye à façon opérations d'ordre)</t>
  </si>
  <si>
    <t>Opérations pour le compte des organismes internationaux</t>
  </si>
  <si>
    <t>Opération pour le compte d'autres EPLE (paye à façon prélèvement)</t>
  </si>
  <si>
    <t>TVA due intra communautaire</t>
  </si>
  <si>
    <t>État - Taxes sur le chiffre d'affaires - TVA  due intra communautaire</t>
  </si>
  <si>
    <t>TVA à decaisser</t>
  </si>
  <si>
    <t>État - Taxes sur le chiffre d'affaires - TVA à décaisser</t>
  </si>
  <si>
    <t>État - Taxes sur le chiffre d'affaires - TVA à décaisser intra communautaire</t>
  </si>
  <si>
    <t>TVA déductible</t>
  </si>
  <si>
    <t>État - Taxes sur le chiffre d'affaires - TVA déductible</t>
  </si>
  <si>
    <t>État - Taxes sur le chiffre d'affaires - TVA déductible intra communautaire</t>
  </si>
  <si>
    <t>TVA collectée</t>
  </si>
  <si>
    <t>État - Taxes sur le chiffre d'affaires - TVA collectée</t>
  </si>
  <si>
    <t>État - Taxes sur le chiffre d'affaires - TVA collectée intra communautaire</t>
  </si>
  <si>
    <t>TVA à régulariser ou en attente</t>
  </si>
  <si>
    <t>État - Taxes sur le chiffre d'affaires - TVA à régulariser ou en attente</t>
  </si>
  <si>
    <t>Autres impôts, taxes et versements assimilés</t>
  </si>
  <si>
    <t xml:space="preserve">État et autres collectivités publiques - Charges fiscales sur congés à payer </t>
  </si>
  <si>
    <t xml:space="preserve">État et autres collectivités publiques - Autres charges à payer </t>
  </si>
  <si>
    <t>Subvention d'investissement à recevoir</t>
  </si>
  <si>
    <t>État et autres collectivités publiques - Produits à recevoir</t>
  </si>
  <si>
    <t xml:space="preserve">Produit à recevoir subvention de fonctionnement    </t>
  </si>
  <si>
    <t>Créances sur cessions d'immobilisation et valeurs mobilières de placement</t>
  </si>
  <si>
    <t>Créances sur cessions d'immobilisations et valeurs mobilières de placement</t>
  </si>
  <si>
    <t>Ordre de recette à recouvrer exercices antérieurs</t>
  </si>
  <si>
    <t>Autres comptes débiteurs - Titre  de recettes à recouvrer</t>
  </si>
  <si>
    <t>Ordre de recette à recouvrer exercice courant</t>
  </si>
  <si>
    <t>Mandats à payer</t>
  </si>
  <si>
    <t>Elèves et étudiants - DP à payer</t>
  </si>
  <si>
    <t>Autres tiers - DP à payer</t>
  </si>
  <si>
    <t>Virements à réimputer</t>
  </si>
  <si>
    <t>Excédents de versements à rembourser</t>
  </si>
  <si>
    <t>Excédents de versement à rembourser</t>
  </si>
  <si>
    <t>Oppositions</t>
  </si>
  <si>
    <t>Ordres de paiement ordonnateur</t>
  </si>
  <si>
    <t>Semaine des élèves</t>
  </si>
  <si>
    <t>Caisse de solidarité</t>
  </si>
  <si>
    <t>Taxe apprentissage</t>
  </si>
  <si>
    <t>Taxe d'apprentissage</t>
  </si>
  <si>
    <t>Participation des associations au titre du fonds social pour les cantines</t>
  </si>
  <si>
    <t>Dons et legs</t>
  </si>
  <si>
    <t>Autres comptes débiteurs ou créditeurs</t>
  </si>
  <si>
    <t>dépôts et cautionnements versés</t>
  </si>
  <si>
    <t>Autres comptes débit ou créditeur</t>
  </si>
  <si>
    <t>opérations de paye du façonnier à régulariser</t>
  </si>
  <si>
    <t>Charges à payer</t>
  </si>
  <si>
    <t>Autres tiers - Charges à payer</t>
  </si>
  <si>
    <t>Produits à recevoir</t>
  </si>
  <si>
    <t>Autres produits à recevoir</t>
  </si>
  <si>
    <t>Tickets repas élèves</t>
  </si>
  <si>
    <t>Tickets repas commensaux</t>
  </si>
  <si>
    <t>Recettes régisseurs à vérifier</t>
  </si>
  <si>
    <t xml:space="preserve"> Recettes des régies permanentes à vérifier</t>
  </si>
  <si>
    <t>Autres recettes à classer</t>
  </si>
  <si>
    <t>dépenses payées avant ordonnancement</t>
  </si>
  <si>
    <t>Dépenses payées avant ordonnancement</t>
  </si>
  <si>
    <t>Commission bancaire en instance de mandatement</t>
  </si>
  <si>
    <t>Dépenses régisseurs à vérifier</t>
  </si>
  <si>
    <t>Dépenses des régies d'avance permanentes à vérifier</t>
  </si>
  <si>
    <t>Dépenses des régies d'avance temporaires à vérifier</t>
  </si>
  <si>
    <t>Autres dépenses a regulariser</t>
  </si>
  <si>
    <t>Autres dépenses à régulariser</t>
  </si>
  <si>
    <t>Cotisations mutuelles</t>
  </si>
  <si>
    <t>Opération pour le compte d'autres établissements publics</t>
  </si>
  <si>
    <t>Cotisations sécurité sociale des étudiants</t>
  </si>
  <si>
    <t>Autres recettes à transférer (dont frais de culte)</t>
  </si>
  <si>
    <t>dépenses à transférer</t>
  </si>
  <si>
    <t>Différences de conversions en devises - diminution de créances - actif</t>
  </si>
  <si>
    <t>Différences de conversion en devises - Actifs</t>
  </si>
  <si>
    <t>Différences de conversions en devises -augmentation de dettes - actif</t>
  </si>
  <si>
    <t>Différences de conversions en devises -différences compensées par couverture de change - actif</t>
  </si>
  <si>
    <t>Différences de conversions en devises - augmentation de créances - passif</t>
  </si>
  <si>
    <t>Différences de conversion en devises - Passifs</t>
  </si>
  <si>
    <t>Différences de conversions en devises - diminution de dettes - passif</t>
  </si>
  <si>
    <t>Différences de conversions en devises -différences compensées par couverture de change - passif</t>
  </si>
  <si>
    <t>Autres comptes transitoires</t>
  </si>
  <si>
    <t>Charges constatées d'avance</t>
  </si>
  <si>
    <t>Produits constatés d'avance</t>
  </si>
  <si>
    <t xml:space="preserve">Produits constatés d'avance  </t>
  </si>
  <si>
    <t>Dépréciation des comptes clients</t>
  </si>
  <si>
    <t>Dépréciations des comptes de clients</t>
  </si>
  <si>
    <t>Dépréciation des comptes débiteurs divers</t>
  </si>
  <si>
    <t>Dépréciations des comptes de débiteurs divers</t>
  </si>
  <si>
    <t>Valeurs mobilières placement</t>
  </si>
  <si>
    <t>Valeurs mobilières de placement</t>
  </si>
  <si>
    <t>Chèques bancaires encaissement</t>
  </si>
  <si>
    <t xml:space="preserve">Chèques bancaires à l'encaissement  </t>
  </si>
  <si>
    <t>Chèques vacances encaissement</t>
  </si>
  <si>
    <t xml:space="preserve">Chèques vacances à l’encaissement  </t>
  </si>
  <si>
    <t>Titres restaurant encaissement</t>
  </si>
  <si>
    <t xml:space="preserve">Titres restaurant à l’encaissement  </t>
  </si>
  <si>
    <t>Cartes bancaires encaissement</t>
  </si>
  <si>
    <t xml:space="preserve">Cartes bancaires à l’encaissement  </t>
  </si>
  <si>
    <t>Prélèvements automatiques</t>
  </si>
  <si>
    <t>Effets impayes</t>
  </si>
  <si>
    <t xml:space="preserve">Effets impayés </t>
  </si>
  <si>
    <t>Autres valeurs  encaissement</t>
  </si>
  <si>
    <t xml:space="preserve">Autres valeurs à l’encaissement </t>
  </si>
  <si>
    <t>Trésor</t>
  </si>
  <si>
    <t xml:space="preserve">Compte de dépôt de fonds  </t>
  </si>
  <si>
    <t>Trésor Règlements en cours de traitement</t>
  </si>
  <si>
    <t xml:space="preserve">Compte de dépôt de fonds:  règlements en cours de traitement  </t>
  </si>
  <si>
    <t>Caisse</t>
  </si>
  <si>
    <t>Régie d'avance</t>
  </si>
  <si>
    <t>Régies d'avance permanentes</t>
  </si>
  <si>
    <t>Régies d'avance temporaires</t>
  </si>
  <si>
    <t>Régie de recettes</t>
  </si>
  <si>
    <t>Régies de recettes permanentes</t>
  </si>
  <si>
    <t>Avances pour menues dépenses</t>
  </si>
  <si>
    <t>Virements internes de fonds</t>
  </si>
  <si>
    <t xml:space="preserve"> Virements internes de fonds  </t>
  </si>
  <si>
    <t xml:space="preserve">Dépréciations des valeurs mobilières de placement </t>
  </si>
  <si>
    <t>861xxx</t>
  </si>
  <si>
    <t>Titres et valeurs portefeuille - Tarif 1</t>
  </si>
  <si>
    <t>Tickets repas Tarif 1 (si en portefeuille)</t>
  </si>
  <si>
    <t>Titres et valeurs portefeuille - Tarif 2</t>
  </si>
  <si>
    <t>Tickets repas Tarif 2 (si en portefeuille)</t>
  </si>
  <si>
    <t>Titres et valeurs portefeuille - Tarif 3</t>
  </si>
  <si>
    <t>Tickets repas Tarif 3 (si en portefeuille)</t>
  </si>
  <si>
    <t>Titres et valeurs portefeuille - Tarif 4</t>
  </si>
  <si>
    <t>Tickets repas Tarif 4 (si en portefeuille)</t>
  </si>
  <si>
    <t>Titres et valeurs portefeuille - Tarif 5</t>
  </si>
  <si>
    <t>Tickets repas Tarif 5 (si en portefeuille)</t>
  </si>
  <si>
    <t>Titres et valeurs portefeuille - Tarif 6</t>
  </si>
  <si>
    <t>Tickets repas Tarif 6 (si en portefeuille)</t>
  </si>
  <si>
    <t>Titres et valeurs portefeuille - Autres valeurs 1</t>
  </si>
  <si>
    <t>Autres valeurs 1 (si en portefeuille)</t>
  </si>
  <si>
    <t>Titres et valeurs portefeuille - Autres valeurs 2</t>
  </si>
  <si>
    <t>Autres valeurs 2 (si en portefeuille)</t>
  </si>
  <si>
    <t>Titres et valeurs portefeuille - Autres valeurs 3</t>
  </si>
  <si>
    <t>Autres valeurs 3 (si en portefeuille)</t>
  </si>
  <si>
    <t>Titres et valeurs portefeuille - Autres valeurs 4</t>
  </si>
  <si>
    <t>Autres valeurs 4 (si en portefeuille)</t>
  </si>
  <si>
    <t>862xxx</t>
  </si>
  <si>
    <t>correspondant 1</t>
  </si>
  <si>
    <t>Tickets repas Tarif 1 (si chez correspondant)</t>
  </si>
  <si>
    <t>correspondant 2</t>
  </si>
  <si>
    <t>Tickets repas Tarif 2 (si chez correspondant)</t>
  </si>
  <si>
    <t>correspondant 3</t>
  </si>
  <si>
    <t>Tickets repas Tarif 3 (si chez correspondant)</t>
  </si>
  <si>
    <t>correspondant 4</t>
  </si>
  <si>
    <t>Tickets repas Tarif 4 (si chez correspondant)</t>
  </si>
  <si>
    <t>correspondant 5</t>
  </si>
  <si>
    <t>Tickets repas Tarif 5 (si chez correspondant)</t>
  </si>
  <si>
    <t>correspondant 6</t>
  </si>
  <si>
    <t>Tickets repas Tarif 6 (si chez correspondant)</t>
  </si>
  <si>
    <t>Autres valeurs 1 (si chez correspondant)</t>
  </si>
  <si>
    <t>Autres valeurs 2 (si chez correspondant)</t>
  </si>
  <si>
    <t>Autres valeurs 3 (si chez correspondant)</t>
  </si>
  <si>
    <t>Autres valeurs 4 (si chez correspondant)</t>
  </si>
  <si>
    <t>Compte de prise en charge</t>
  </si>
  <si>
    <t>Titres et valeurs en portefeuille</t>
  </si>
  <si>
    <t>862000</t>
  </si>
  <si>
    <t>valeurs inactives Titres et valeurs chez les correspondants</t>
  </si>
  <si>
    <t>Somme de la balance hors classe 8</t>
  </si>
  <si>
    <t>gfc</t>
  </si>
  <si>
    <t>CLASSE 1</t>
  </si>
  <si>
    <t>CLASSE 2</t>
  </si>
  <si>
    <t>CLASSE 3</t>
  </si>
  <si>
    <t>CLASSE 4</t>
  </si>
  <si>
    <t>CLASSE 5</t>
  </si>
  <si>
    <t>TOTAL</t>
  </si>
  <si>
    <t>ECART</t>
  </si>
  <si>
    <r>
      <rPr>
        <sz val="16"/>
        <color rgb="FF000000"/>
        <rFont val="Calibri"/>
        <charset val="1"/>
      </rPr>
      <t xml:space="preserve">BALANCE D'ENTREE OP@LE au 01.01.N
(report automatique de l'onglet précédent : </t>
    </r>
    <r>
      <rPr>
        <b/>
        <u/>
        <sz val="16"/>
        <color rgb="FF000000"/>
        <rFont val="Calibri"/>
        <charset val="1"/>
      </rPr>
      <t>ne pas modifier les cellules</t>
    </r>
    <r>
      <rPr>
        <sz val="16"/>
        <color rgb="FF000000"/>
        <rFont val="Calibri"/>
        <charset val="1"/>
      </rPr>
      <t>)</t>
    </r>
  </si>
  <si>
    <t xml:space="preserve">Débit </t>
  </si>
  <si>
    <t>Total Débit</t>
  </si>
  <si>
    <t>Total Crédit</t>
  </si>
  <si>
    <t>Modalités de reprise</t>
  </si>
  <si>
    <t>101000</t>
  </si>
  <si>
    <t>Financements non rattachés à des actifs déterminés -Etat</t>
  </si>
  <si>
    <t>compte non auxiliarisé : reprendre le solde global en balance d'entrée</t>
  </si>
  <si>
    <t>104110</t>
  </si>
  <si>
    <t>104120</t>
  </si>
  <si>
    <t>Contrepartie et financement des actifs remis en pleine propriété - État</t>
  </si>
  <si>
    <t>104130</t>
  </si>
  <si>
    <t xml:space="preserve"> Financement des autres actifs – État</t>
  </si>
  <si>
    <t>104910</t>
  </si>
  <si>
    <t>104920</t>
  </si>
  <si>
    <t>104930</t>
  </si>
  <si>
    <t>Financement des autres actifs – État</t>
  </si>
  <si>
    <t>106810</t>
  </si>
  <si>
    <t>106840</t>
  </si>
  <si>
    <t>106870</t>
  </si>
  <si>
    <t>110000</t>
  </si>
  <si>
    <t>119000</t>
  </si>
  <si>
    <t>120000</t>
  </si>
  <si>
    <t>129000</t>
  </si>
  <si>
    <t>131200</t>
  </si>
  <si>
    <t>Financements non rattachés à des actifs déterminés - Région</t>
  </si>
  <si>
    <t>131300</t>
  </si>
  <si>
    <t>Financements non rattachés à des actifs déterminés - Département</t>
  </si>
  <si>
    <t>131400</t>
  </si>
  <si>
    <t>Financements non rattachés à des actifs déterminés -  Commune et groupement de communes</t>
  </si>
  <si>
    <t>131500</t>
  </si>
  <si>
    <t>Financements non rattachés à des actifs déterminés - Autres collectivités et établissements publics</t>
  </si>
  <si>
    <t>131700</t>
  </si>
  <si>
    <t>Financements non rattachés à des actifs déterminés - Union europèenne</t>
  </si>
  <si>
    <t>131800</t>
  </si>
  <si>
    <t>Financements non rattachés à des actifs déterminés - Autres organismes</t>
  </si>
  <si>
    <t>134120</t>
  </si>
  <si>
    <t>134130</t>
  </si>
  <si>
    <t>134140</t>
  </si>
  <si>
    <t>Valeur initiale des financements rattachés à des actifs - Tiers autres que l’État - Communes et groupements de communes</t>
  </si>
  <si>
    <t>134150</t>
  </si>
  <si>
    <t xml:space="preserve">Valeur initiale des financements rattachés à des actifs - Tiers autres que l’État - Autres collectivités et établissements publics </t>
  </si>
  <si>
    <t>134170</t>
  </si>
  <si>
    <t>Valeur initiale des financements rattachés à des actifs - Tiers autres que l’État - financements européens</t>
  </si>
  <si>
    <t>134180</t>
  </si>
  <si>
    <t>134920</t>
  </si>
  <si>
    <t>134930</t>
  </si>
  <si>
    <t>134940</t>
  </si>
  <si>
    <t>134950</t>
  </si>
  <si>
    <t>134970</t>
  </si>
  <si>
    <t>134980</t>
  </si>
  <si>
    <t>151100</t>
  </si>
  <si>
    <t>151500</t>
  </si>
  <si>
    <t>151800</t>
  </si>
  <si>
    <t>157000</t>
  </si>
  <si>
    <t>Provisions pour gros entretien ou grande révision</t>
  </si>
  <si>
    <t>158200</t>
  </si>
  <si>
    <t>158300</t>
  </si>
  <si>
    <t>165100</t>
  </si>
  <si>
    <t>compte auxiliarisé : à détailler par tiers et par opération en balance d'entrée</t>
  </si>
  <si>
    <t>165200</t>
  </si>
  <si>
    <t>167400</t>
  </si>
  <si>
    <t>185000</t>
  </si>
  <si>
    <t>Opérations de trésorerie</t>
  </si>
  <si>
    <t>205300</t>
  </si>
  <si>
    <t>205800</t>
  </si>
  <si>
    <t>211000</t>
  </si>
  <si>
    <t>212000</t>
  </si>
  <si>
    <t>213000</t>
  </si>
  <si>
    <t>214000</t>
  </si>
  <si>
    <t>215000</t>
  </si>
  <si>
    <t>216000</t>
  </si>
  <si>
    <t>217000</t>
  </si>
  <si>
    <t>218100</t>
  </si>
  <si>
    <t>218200</t>
  </si>
  <si>
    <t>218300</t>
  </si>
  <si>
    <t>218400</t>
  </si>
  <si>
    <t>218600</t>
  </si>
  <si>
    <t>Immobilisations corporelles - Emballages immobilisables</t>
  </si>
  <si>
    <t>231000</t>
  </si>
  <si>
    <t>Immobilisations corporelles en cours</t>
  </si>
  <si>
    <t>232000</t>
  </si>
  <si>
    <t>Immobilisations incorporelles en cours</t>
  </si>
  <si>
    <t>237000</t>
  </si>
  <si>
    <t>238000</t>
  </si>
  <si>
    <t>261000</t>
  </si>
  <si>
    <t>266000</t>
  </si>
  <si>
    <t>271000</t>
  </si>
  <si>
    <t>272000</t>
  </si>
  <si>
    <t>275000</t>
  </si>
  <si>
    <t>280530</t>
  </si>
  <si>
    <t>280580</t>
  </si>
  <si>
    <t>281200</t>
  </si>
  <si>
    <t>281300</t>
  </si>
  <si>
    <t>281400</t>
  </si>
  <si>
    <t>281500</t>
  </si>
  <si>
    <t>281810</t>
  </si>
  <si>
    <t>281820</t>
  </si>
  <si>
    <t>281830</t>
  </si>
  <si>
    <t>281840</t>
  </si>
  <si>
    <t>281860</t>
  </si>
  <si>
    <t>Amortissements - Emballages immobilisables</t>
  </si>
  <si>
    <t>290000</t>
  </si>
  <si>
    <t>291000</t>
  </si>
  <si>
    <t>293000</t>
  </si>
  <si>
    <t>296000</t>
  </si>
  <si>
    <t>297000</t>
  </si>
  <si>
    <t>311200</t>
  </si>
  <si>
    <t>313200</t>
  </si>
  <si>
    <t>321120</t>
  </si>
  <si>
    <t>321220</t>
  </si>
  <si>
    <t>321320</t>
  </si>
  <si>
    <t>321820</t>
  </si>
  <si>
    <t>322120</t>
  </si>
  <si>
    <t>322220</t>
  </si>
  <si>
    <t>322320</t>
  </si>
  <si>
    <t>322420</t>
  </si>
  <si>
    <t>328200</t>
  </si>
  <si>
    <t>331200</t>
  </si>
  <si>
    <t>345200</t>
  </si>
  <si>
    <t>355200</t>
  </si>
  <si>
    <t>391200</t>
  </si>
  <si>
    <t>392200</t>
  </si>
  <si>
    <t>393200</t>
  </si>
  <si>
    <t>394200</t>
  </si>
  <si>
    <t>395200</t>
  </si>
  <si>
    <t>401200</t>
  </si>
  <si>
    <t>401700</t>
  </si>
  <si>
    <t>404200</t>
  </si>
  <si>
    <t>404700</t>
  </si>
  <si>
    <t>408100</t>
  </si>
  <si>
    <t>408400</t>
  </si>
  <si>
    <t>soldé au 31/12</t>
  </si>
  <si>
    <t>409100</t>
  </si>
  <si>
    <t>409600</t>
  </si>
  <si>
    <t>409800</t>
  </si>
  <si>
    <t>411200</t>
  </si>
  <si>
    <t>411300</t>
  </si>
  <si>
    <t>412200</t>
  </si>
  <si>
    <t>412300</t>
  </si>
  <si>
    <t>412800</t>
  </si>
  <si>
    <t>416000</t>
  </si>
  <si>
    <t>418100</t>
  </si>
  <si>
    <t>418200</t>
  </si>
  <si>
    <t>419100</t>
  </si>
  <si>
    <t>419210</t>
  </si>
  <si>
    <t>419220</t>
  </si>
  <si>
    <t>419800</t>
  </si>
  <si>
    <t>421000</t>
  </si>
  <si>
    <t>423000</t>
  </si>
  <si>
    <t>425000</t>
  </si>
  <si>
    <t>427000</t>
  </si>
  <si>
    <t>428200</t>
  </si>
  <si>
    <t>428600</t>
  </si>
  <si>
    <t>428700</t>
  </si>
  <si>
    <t>429100</t>
  </si>
  <si>
    <t>429200</t>
  </si>
  <si>
    <t>429400</t>
  </si>
  <si>
    <t>429500</t>
  </si>
  <si>
    <t>431000</t>
  </si>
  <si>
    <t>437000</t>
  </si>
  <si>
    <t>438200</t>
  </si>
  <si>
    <t>438600</t>
  </si>
  <si>
    <t>438700</t>
  </si>
  <si>
    <t>441110</t>
  </si>
  <si>
    <t xml:space="preserve">État - Subventions de fonctionnement (lycées et collèges d'Etat) </t>
  </si>
  <si>
    <t>441120</t>
  </si>
  <si>
    <t>441130</t>
  </si>
  <si>
    <t>441140</t>
  </si>
  <si>
    <t>441150</t>
  </si>
  <si>
    <t>441160</t>
  </si>
  <si>
    <t>441170</t>
  </si>
  <si>
    <t>441180</t>
  </si>
  <si>
    <t>441220</t>
  </si>
  <si>
    <t>441230</t>
  </si>
  <si>
    <t>441250</t>
  </si>
  <si>
    <t>441280</t>
  </si>
  <si>
    <t>441410</t>
  </si>
  <si>
    <t>441460</t>
  </si>
  <si>
    <t>441470</t>
  </si>
  <si>
    <t>441480</t>
  </si>
  <si>
    <t>441600</t>
  </si>
  <si>
    <t>441700</t>
  </si>
  <si>
    <t>441800</t>
  </si>
  <si>
    <t>441912</t>
  </si>
  <si>
    <t>441913</t>
  </si>
  <si>
    <t>441914</t>
  </si>
  <si>
    <t>441915</t>
  </si>
  <si>
    <t>441916</t>
  </si>
  <si>
    <t>441917</t>
  </si>
  <si>
    <t>441918</t>
  </si>
  <si>
    <t>441923</t>
  </si>
  <si>
    <t>441925</t>
  </si>
  <si>
    <t>441928</t>
  </si>
  <si>
    <t>441941</t>
  </si>
  <si>
    <t>441946</t>
  </si>
  <si>
    <t>441947</t>
  </si>
  <si>
    <t>441948</t>
  </si>
  <si>
    <t>441960</t>
  </si>
  <si>
    <t>441970</t>
  </si>
  <si>
    <t>441980</t>
  </si>
  <si>
    <t>442600</t>
  </si>
  <si>
    <t>443110</t>
  </si>
  <si>
    <t>443180</t>
  </si>
  <si>
    <t>443210</t>
  </si>
  <si>
    <t xml:space="preserve"> Opérations pour le compte de la collectivité de rattachement - Bourses</t>
  </si>
  <si>
    <t>443280</t>
  </si>
  <si>
    <t>443300</t>
  </si>
  <si>
    <t>443410</t>
  </si>
  <si>
    <t>443420</t>
  </si>
  <si>
    <t>Opération pour des EPLE (paye à façon opérations d'ordre)</t>
  </si>
  <si>
    <t>443480</t>
  </si>
  <si>
    <t>443800</t>
  </si>
  <si>
    <t>445200</t>
  </si>
  <si>
    <t>445500</t>
  </si>
  <si>
    <t>TVA à décaisser (TVA à payer)</t>
  </si>
  <si>
    <t>445510</t>
  </si>
  <si>
    <t>445520</t>
  </si>
  <si>
    <t>445600</t>
  </si>
  <si>
    <t>TVA déductible (TVA sur les dépenses)</t>
  </si>
  <si>
    <t>445610</t>
  </si>
  <si>
    <t>445620</t>
  </si>
  <si>
    <t>445670</t>
  </si>
  <si>
    <t xml:space="preserve">Report de TVA </t>
  </si>
  <si>
    <t>445700</t>
  </si>
  <si>
    <t>TVA collectée (TVA sur les recettes)</t>
  </si>
  <si>
    <t>445710</t>
  </si>
  <si>
    <t>445720</t>
  </si>
  <si>
    <t>445810</t>
  </si>
  <si>
    <t>445811</t>
  </si>
  <si>
    <t>TVA à verser</t>
  </si>
  <si>
    <t>445812</t>
  </si>
  <si>
    <t>remboursement de TVA</t>
  </si>
  <si>
    <t>445820</t>
  </si>
  <si>
    <t>447000</t>
  </si>
  <si>
    <t>448200</t>
  </si>
  <si>
    <t>448600</t>
  </si>
  <si>
    <t>448700</t>
  </si>
  <si>
    <t>462000</t>
  </si>
  <si>
    <t>463100</t>
  </si>
  <si>
    <t>466210</t>
  </si>
  <si>
    <t>466220</t>
  </si>
  <si>
    <t>466300</t>
  </si>
  <si>
    <t>466400</t>
  </si>
  <si>
    <t>466600</t>
  </si>
  <si>
    <t>Achat valeurs mobilières de placement</t>
  </si>
  <si>
    <t>466700</t>
  </si>
  <si>
    <t>466810</t>
  </si>
  <si>
    <t>OCT- Bourses déductibles à payer</t>
  </si>
  <si>
    <t>466820</t>
  </si>
  <si>
    <t>OCT- Bourses non déductibles à payer</t>
  </si>
  <si>
    <t>466830</t>
  </si>
  <si>
    <t>OCT- Autres opérations de l'Etat et des collectivités</t>
  </si>
  <si>
    <t>466840</t>
  </si>
  <si>
    <t>OCT- Autres opérations EPLE</t>
  </si>
  <si>
    <t>467200</t>
  </si>
  <si>
    <t>467400</t>
  </si>
  <si>
    <t>467600</t>
  </si>
  <si>
    <t>467820</t>
  </si>
  <si>
    <t>467830</t>
  </si>
  <si>
    <t>468600</t>
  </si>
  <si>
    <t>468700</t>
  </si>
  <si>
    <t>469000</t>
  </si>
  <si>
    <t>Autres tiers  - Avances et acomptes versés</t>
  </si>
  <si>
    <t>471200</t>
  </si>
  <si>
    <t>Recettes à encaisser par prélèvements (responsables légaux)</t>
  </si>
  <si>
    <t>471500</t>
  </si>
  <si>
    <t>471800</t>
  </si>
  <si>
    <t>472100</t>
  </si>
  <si>
    <t>472200</t>
  </si>
  <si>
    <t>Dépenses à effectuer par virement (responsables légaux)</t>
  </si>
  <si>
    <t>472310</t>
  </si>
  <si>
    <t>472320</t>
  </si>
  <si>
    <t>472800</t>
  </si>
  <si>
    <t>476000</t>
  </si>
  <si>
    <t>477000</t>
  </si>
  <si>
    <t>478000</t>
  </si>
  <si>
    <t>486000</t>
  </si>
  <si>
    <t>487000</t>
  </si>
  <si>
    <t>491000</t>
  </si>
  <si>
    <t>496000</t>
  </si>
  <si>
    <t>500000</t>
  </si>
  <si>
    <t>511200</t>
  </si>
  <si>
    <t>Reprendre les montants par bordereau d'envoi</t>
  </si>
  <si>
    <t>511300</t>
  </si>
  <si>
    <t>511400</t>
  </si>
  <si>
    <t>511500</t>
  </si>
  <si>
    <t xml:space="preserve"> Cartes bancaires à l’encaissement  </t>
  </si>
  <si>
    <t>Reprendre les montants par encaissement</t>
  </si>
  <si>
    <t>511600</t>
  </si>
  <si>
    <t>511700</t>
  </si>
  <si>
    <t>511800</t>
  </si>
  <si>
    <t>515100</t>
  </si>
  <si>
    <t>515900</t>
  </si>
  <si>
    <t>Reprendre les montants par lots de paiement</t>
  </si>
  <si>
    <t>531000</t>
  </si>
  <si>
    <t>543100</t>
  </si>
  <si>
    <t>543200</t>
  </si>
  <si>
    <t>545000</t>
  </si>
  <si>
    <t>548000</t>
  </si>
  <si>
    <t>585000</t>
  </si>
  <si>
    <t>Reprendre les montants par opération</t>
  </si>
  <si>
    <t>590000</t>
  </si>
  <si>
    <t>Total de la balance d'entrée</t>
  </si>
  <si>
    <t>890000</t>
  </si>
  <si>
    <t>Bilan d'ouverture hors classe 8</t>
  </si>
  <si>
    <t>Verifier le montant après saisie de l'ensemble de la balance (équilibre débit / crédit)</t>
  </si>
  <si>
    <t>861000</t>
  </si>
  <si>
    <t>valeurs inactivesTitres et valeurs en portefeuille</t>
  </si>
  <si>
    <t>compte non auxiliarisé : reprendre le solde en balance d'entrée</t>
  </si>
  <si>
    <t>Tickets repas Tarif 1</t>
  </si>
  <si>
    <t>Tickets repas Tarif 2</t>
  </si>
  <si>
    <t>Tickets repas Tarif 3</t>
  </si>
  <si>
    <t>Tickets repas Tarif 4</t>
  </si>
  <si>
    <t>Tickets repas Tarif 5</t>
  </si>
  <si>
    <t>Tickets repas Tarif 6</t>
  </si>
  <si>
    <t>Autres valeurs 1</t>
  </si>
  <si>
    <t>Autres valeurs 2</t>
  </si>
  <si>
    <t>Autres valeurs 3</t>
  </si>
  <si>
    <t>Autres valeurs 4</t>
  </si>
  <si>
    <t>Bilan d'ouverture de la classe 8</t>
  </si>
  <si>
    <t>compte</t>
  </si>
  <si>
    <t>Nom</t>
  </si>
  <si>
    <t>Somme</t>
  </si>
  <si>
    <t>,</t>
  </si>
  <si>
    <t>Nom et adresse de l'EPLE :LPO DURUY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</si>
</sst>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  <charset val="1"/>
    </font>
    <font>
      <sz val="10"/>
      <name val="Arial"/>
      <charset val="1"/>
    </font>
    <font>
      <i/>
      <u/>
      <sz val="11"/>
      <color rgb="FF000000"/>
      <name val="Calibri"/>
      <charset val="1"/>
    </font>
    <font>
      <sz val="11"/>
      <name val="Calibri"/>
      <family val="2"/>
      <charset val="1"/>
    </font>
    <font>
      <sz val="16"/>
      <color rgb="FF000000"/>
      <name val="Calibri"/>
      <charset val="1"/>
    </font>
    <font>
      <sz val="12"/>
      <color rgb="FF000000"/>
      <name val="Calibri"/>
      <charset val="1"/>
    </font>
    <font>
      <b/>
      <sz val="25"/>
      <color rgb="FF000000"/>
      <name val="Calibri"/>
      <charset val="1"/>
    </font>
    <font>
      <b/>
      <sz val="12"/>
      <color rgb="FF000000"/>
      <name val="Calibri"/>
      <charset val="1"/>
    </font>
    <font>
      <b/>
      <sz val="12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1"/>
      <color rgb="FF0000FF"/>
      <name val="Calibri"/>
      <charset val="1"/>
    </font>
    <font>
      <sz val="11"/>
      <name val="Calibri"/>
      <charset val="1"/>
    </font>
    <font>
      <sz val="11"/>
      <color rgb="FFDCE6F2"/>
      <name val="Calibri"/>
      <charset val="1"/>
    </font>
    <font>
      <sz val="11"/>
      <color rgb="FFFFCC66"/>
      <name val="Calibri"/>
      <charset val="1"/>
    </font>
    <font>
      <sz val="11"/>
      <color rgb="FFC3D69B"/>
      <name val="Calibri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</font>
    <font>
      <sz val="11"/>
      <color rgb="FF3FAF46"/>
      <name val="Calibri"/>
      <charset val="1"/>
    </font>
    <font>
      <sz val="11"/>
      <color rgb="FF000000"/>
      <name val="Calibri"/>
    </font>
    <font>
      <sz val="11"/>
      <color rgb="FFB3A2C7"/>
      <name val="Calibri"/>
      <charset val="1"/>
    </font>
    <font>
      <sz val="11"/>
      <color rgb="FF00B050"/>
      <name val="Calibri"/>
      <charset val="1"/>
    </font>
    <font>
      <b/>
      <u/>
      <sz val="16"/>
      <color rgb="FF000000"/>
      <name val="Calibri"/>
      <charset val="1"/>
    </font>
    <font>
      <b/>
      <sz val="11"/>
      <color rgb="FF000000"/>
      <name val="Calibri"/>
      <charset val="1"/>
    </font>
    <font>
      <sz val="11"/>
      <color rgb="FFE46C0A"/>
      <name val="Calibri"/>
      <charset val="1"/>
    </font>
    <font>
      <i/>
      <sz val="11"/>
      <color rgb="FF000000"/>
      <name val="Calibri"/>
      <charset val="1"/>
    </font>
    <font>
      <i/>
      <sz val="11"/>
      <name val="Calibri"/>
      <charset val="1"/>
    </font>
    <font>
      <b/>
      <sz val="6"/>
      <color rgb="FF000000"/>
      <name val="Arial"/>
      <family val="2"/>
    </font>
    <font>
      <sz val="8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rgb="FFDCE6F2"/>
        <bgColor rgb="FFC6D9F1"/>
      </patternFill>
    </fill>
    <fill>
      <patternFill patternType="solid">
        <fgColor rgb="FFD7E4BD"/>
        <bgColor rgb="FFDCE6F2"/>
      </patternFill>
    </fill>
    <fill>
      <patternFill patternType="solid">
        <fgColor rgb="FFFFCC66"/>
        <bgColor rgb="FFC3D69B"/>
      </patternFill>
    </fill>
    <fill>
      <patternFill patternType="solid">
        <fgColor rgb="FFB3A2C7"/>
        <bgColor rgb="FFBFBFBF"/>
      </patternFill>
    </fill>
    <fill>
      <patternFill patternType="solid">
        <fgColor rgb="FFFFFFFF"/>
        <bgColor rgb="FFFFFFCC"/>
      </patternFill>
    </fill>
    <fill>
      <patternFill patternType="solid">
        <fgColor rgb="FFBFBFBF"/>
        <bgColor rgb="FFC3D69B"/>
      </patternFill>
    </fill>
    <fill>
      <patternFill patternType="solid">
        <fgColor rgb="FF009999"/>
        <bgColor rgb="FF00B050"/>
      </patternFill>
    </fill>
    <fill>
      <patternFill patternType="solid">
        <fgColor rgb="FFC6D9F1"/>
        <bgColor rgb="FFDCE6F2"/>
      </patternFill>
    </fill>
    <fill>
      <patternFill patternType="solid">
        <fgColor rgb="FFC3D69B"/>
        <bgColor rgb="FFD7E4BD"/>
      </patternFill>
    </fill>
    <fill>
      <patternFill patternType="solid">
        <fgColor rgb="FF616B4D"/>
        <bgColor rgb="FF7F6633"/>
      </patternFill>
    </fill>
    <fill>
      <patternFill patternType="solid">
        <fgColor rgb="FFFF0000"/>
        <bgColor rgb="FF993300"/>
      </patternFill>
    </fill>
    <fill>
      <patternFill patternType="solid">
        <fgColor rgb="FFFF7F7F"/>
        <bgColor rgb="FFFF99CC"/>
      </patternFill>
    </fill>
    <fill>
      <patternFill patternType="solid">
        <fgColor rgb="FF92D050"/>
        <bgColor rgb="FFBBE33D"/>
      </patternFill>
    </fill>
    <fill>
      <patternFill patternType="solid">
        <fgColor rgb="FFBBE33D"/>
        <bgColor rgb="FF92D050"/>
      </patternFill>
    </fill>
    <fill>
      <patternFill patternType="solid">
        <fgColor rgb="FF7F6633"/>
        <bgColor rgb="FF616B4D"/>
      </patternFill>
    </fill>
    <fill>
      <patternFill patternType="solid">
        <fgColor rgb="FF00B050"/>
        <bgColor rgb="FF009999"/>
      </patternFill>
    </fill>
    <fill>
      <patternFill patternType="solid">
        <fgColor rgb="FF00843C"/>
        <bgColor rgb="FF339933"/>
      </patternFill>
    </fill>
    <fill>
      <patternFill patternType="solid">
        <fgColor rgb="FFE46C0A"/>
        <bgColor rgb="FFFF9900"/>
      </patternFill>
    </fill>
  </fills>
  <borders count="6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dashed">
        <color auto="1"/>
      </bottom>
      <diagonal/>
    </border>
    <border>
      <left style="double">
        <color auto="1"/>
      </left>
      <right style="thin">
        <color auto="1"/>
      </right>
      <top/>
      <bottom style="dashed">
        <color auto="1"/>
      </bottom>
      <diagonal/>
    </border>
    <border>
      <left/>
      <right style="medium">
        <color auto="1"/>
      </right>
      <top style="thin">
        <color auto="1"/>
      </top>
      <bottom style="dashed">
        <color auto="1"/>
      </bottom>
      <diagonal/>
    </border>
  </borders>
  <cellStyleXfs count="2">
    <xf numFmtId="0" fontId="0" fillId="0" borderId="0"/>
    <xf numFmtId="0" fontId="1" fillId="0" borderId="0"/>
  </cellStyleXfs>
  <cellXfs count="384">
    <xf numFmtId="0" fontId="0" fillId="0" borderId="0" xfId="0"/>
    <xf numFmtId="0" fontId="0" fillId="6" borderId="0" xfId="0" applyFill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0" fillId="2" borderId="0" xfId="0" applyFill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5" borderId="0" xfId="0" applyFill="1" applyAlignment="1">
      <alignment vertical="center" wrapText="1"/>
    </xf>
    <xf numFmtId="0" fontId="0" fillId="6" borderId="0" xfId="0" applyFill="1" applyAlignment="1">
      <alignment horizontal="left" vertical="center" wrapText="1"/>
    </xf>
    <xf numFmtId="4" fontId="0" fillId="6" borderId="0" xfId="0" applyNumberFormat="1" applyFill="1" applyAlignment="1">
      <alignment horizontal="right" vertical="center" wrapText="1" indent="2"/>
    </xf>
    <xf numFmtId="0" fontId="0" fillId="6" borderId="0" xfId="0" applyFill="1" applyAlignment="1">
      <alignment vertical="center"/>
    </xf>
    <xf numFmtId="4" fontId="3" fillId="6" borderId="0" xfId="0" applyNumberFormat="1" applyFont="1" applyFill="1" applyAlignment="1">
      <alignment horizontal="right" vertical="center" wrapText="1" indent="2"/>
    </xf>
    <xf numFmtId="0" fontId="0" fillId="6" borderId="0" xfId="0" applyFill="1"/>
    <xf numFmtId="0" fontId="3" fillId="6" borderId="0" xfId="0" applyFont="1" applyFill="1"/>
    <xf numFmtId="0" fontId="5" fillId="7" borderId="0" xfId="0" applyFont="1" applyFill="1" applyAlignment="1">
      <alignment horizontal="left" vertical="center"/>
    </xf>
    <xf numFmtId="0" fontId="7" fillId="7" borderId="2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" fontId="7" fillId="7" borderId="3" xfId="0" applyNumberFormat="1" applyFont="1" applyFill="1" applyBorder="1" applyAlignment="1">
      <alignment horizontal="center" vertical="center" wrapText="1"/>
    </xf>
    <xf numFmtId="4" fontId="7" fillId="7" borderId="4" xfId="0" applyNumberFormat="1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" fontId="8" fillId="8" borderId="3" xfId="0" applyNumberFormat="1" applyFont="1" applyFill="1" applyBorder="1" applyAlignment="1">
      <alignment horizontal="center" vertical="center" wrapText="1"/>
    </xf>
    <xf numFmtId="4" fontId="8" fillId="8" borderId="6" xfId="0" applyNumberFormat="1" applyFont="1" applyFill="1" applyBorder="1" applyAlignment="1">
      <alignment horizontal="center" vertical="center" wrapText="1"/>
    </xf>
    <xf numFmtId="0" fontId="5" fillId="6" borderId="0" xfId="0" applyFont="1" applyFill="1"/>
    <xf numFmtId="4" fontId="5" fillId="6" borderId="7" xfId="0" applyNumberFormat="1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left" vertical="center" wrapText="1"/>
    </xf>
    <xf numFmtId="4" fontId="0" fillId="9" borderId="9" xfId="0" applyNumberFormat="1" applyFill="1" applyBorder="1" applyAlignment="1">
      <alignment horizontal="right" vertical="center" wrapText="1" indent="2"/>
    </xf>
    <xf numFmtId="4" fontId="9" fillId="2" borderId="4" xfId="0" applyNumberFormat="1" applyFont="1" applyFill="1" applyBorder="1" applyAlignment="1">
      <alignment horizontal="right" vertical="center" wrapText="1" indent="2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vertical="center" wrapText="1"/>
    </xf>
    <xf numFmtId="4" fontId="3" fillId="9" borderId="12" xfId="0" applyNumberFormat="1" applyFont="1" applyFill="1" applyBorder="1" applyAlignment="1">
      <alignment horizontal="right" vertical="center" wrapText="1" indent="2"/>
    </xf>
    <xf numFmtId="4" fontId="9" fillId="2" borderId="13" xfId="0" applyNumberFormat="1" applyFont="1" applyFill="1" applyBorder="1" applyAlignment="1">
      <alignment horizontal="right" vertical="center" wrapText="1" indent="2"/>
    </xf>
    <xf numFmtId="0" fontId="10" fillId="6" borderId="14" xfId="0" applyFont="1" applyFill="1" applyBorder="1" applyAlignment="1">
      <alignment horizontal="center" vertical="center"/>
    </xf>
    <xf numFmtId="4" fontId="0" fillId="6" borderId="11" xfId="0" applyNumberFormat="1" applyFill="1" applyBorder="1" applyAlignment="1">
      <alignment horizontal="right" vertical="center" wrapText="1" indent="2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49" fontId="0" fillId="2" borderId="16" xfId="0" applyNumberFormat="1" applyFill="1" applyBorder="1" applyAlignment="1">
      <alignment horizontal="left" vertical="center" wrapText="1"/>
    </xf>
    <xf numFmtId="4" fontId="0" fillId="9" borderId="16" xfId="0" applyNumberFormat="1" applyFill="1" applyBorder="1" applyAlignment="1">
      <alignment horizontal="right" vertical="center" wrapText="1" indent="2"/>
    </xf>
    <xf numFmtId="4" fontId="9" fillId="2" borderId="17" xfId="0" applyNumberFormat="1" applyFont="1" applyFill="1" applyBorder="1" applyAlignment="1">
      <alignment horizontal="right" vertical="center" wrapText="1" indent="2"/>
    </xf>
    <xf numFmtId="0" fontId="0" fillId="2" borderId="18" xfId="0" applyFill="1" applyBorder="1" applyAlignment="1">
      <alignment horizontal="center" vertical="center"/>
    </xf>
    <xf numFmtId="0" fontId="0" fillId="2" borderId="16" xfId="0" applyFill="1" applyBorder="1" applyAlignment="1">
      <alignment vertical="center" wrapText="1"/>
    </xf>
    <xf numFmtId="4" fontId="9" fillId="2" borderId="19" xfId="0" applyNumberFormat="1" applyFont="1" applyFill="1" applyBorder="1" applyAlignment="1">
      <alignment horizontal="right" vertical="center" wrapText="1" indent="2"/>
    </xf>
    <xf numFmtId="4" fontId="3" fillId="9" borderId="19" xfId="0" applyNumberFormat="1" applyFont="1" applyFill="1" applyBorder="1" applyAlignment="1">
      <alignment horizontal="right" vertical="center" wrapText="1" indent="2"/>
    </xf>
    <xf numFmtId="0" fontId="10" fillId="6" borderId="0" xfId="0" applyFont="1" applyFill="1" applyAlignment="1">
      <alignment horizontal="center" vertical="center"/>
    </xf>
    <xf numFmtId="4" fontId="0" fillId="6" borderId="16" xfId="0" applyNumberFormat="1" applyFill="1" applyBorder="1" applyAlignment="1">
      <alignment horizontal="right" vertical="center" wrapText="1" indent="2"/>
    </xf>
    <xf numFmtId="4" fontId="0" fillId="6" borderId="20" xfId="0" applyNumberFormat="1" applyFill="1" applyBorder="1" applyAlignment="1">
      <alignment horizontal="right" vertical="center" wrapText="1" indent="2"/>
    </xf>
    <xf numFmtId="0" fontId="0" fillId="2" borderId="2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left" vertical="center" wrapText="1"/>
    </xf>
    <xf numFmtId="4" fontId="9" fillId="2" borderId="22" xfId="0" applyNumberFormat="1" applyFont="1" applyFill="1" applyBorder="1" applyAlignment="1">
      <alignment horizontal="right" vertical="center" wrapText="1" indent="2"/>
    </xf>
    <xf numFmtId="0" fontId="0" fillId="2" borderId="23" xfId="0" applyFill="1" applyBorder="1" applyAlignment="1">
      <alignment horizontal="center" vertical="center" wrapText="1"/>
    </xf>
    <xf numFmtId="0" fontId="0" fillId="2" borderId="12" xfId="0" applyFill="1" applyBorder="1" applyAlignment="1">
      <alignment vertical="center" wrapText="1"/>
    </xf>
    <xf numFmtId="4" fontId="3" fillId="2" borderId="24" xfId="0" applyNumberFormat="1" applyFont="1" applyFill="1" applyBorder="1" applyAlignment="1">
      <alignment horizontal="right" vertical="center" wrapText="1" indent="2"/>
    </xf>
    <xf numFmtId="4" fontId="0" fillId="6" borderId="12" xfId="0" applyNumberFormat="1" applyFill="1" applyBorder="1" applyAlignment="1">
      <alignment horizontal="right" vertical="center" wrapText="1" indent="2"/>
    </xf>
    <xf numFmtId="0" fontId="0" fillId="2" borderId="16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left" vertical="center" wrapText="1"/>
    </xf>
    <xf numFmtId="4" fontId="3" fillId="2" borderId="19" xfId="0" applyNumberFormat="1" applyFont="1" applyFill="1" applyBorder="1" applyAlignment="1">
      <alignment horizontal="right" vertical="center" wrapText="1" indent="2"/>
    </xf>
    <xf numFmtId="4" fontId="3" fillId="9" borderId="9" xfId="0" applyNumberFormat="1" applyFont="1" applyFill="1" applyBorder="1" applyAlignment="1">
      <alignment horizontal="right" vertical="center" wrapText="1" indent="2"/>
    </xf>
    <xf numFmtId="0" fontId="11" fillId="2" borderId="12" xfId="0" applyFont="1" applyFill="1" applyBorder="1" applyAlignment="1">
      <alignment vertical="center" wrapText="1"/>
    </xf>
    <xf numFmtId="4" fontId="3" fillId="9" borderId="7" xfId="0" applyNumberFormat="1" applyFont="1" applyFill="1" applyBorder="1" applyAlignment="1">
      <alignment horizontal="right" vertical="center" wrapText="1" indent="2"/>
    </xf>
    <xf numFmtId="0" fontId="0" fillId="2" borderId="25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 wrapText="1"/>
    </xf>
    <xf numFmtId="0" fontId="11" fillId="2" borderId="9" xfId="0" applyFont="1" applyFill="1" applyBorder="1" applyAlignment="1">
      <alignment vertical="center" wrapText="1"/>
    </xf>
    <xf numFmtId="4" fontId="0" fillId="6" borderId="27" xfId="0" applyNumberFormat="1" applyFill="1" applyBorder="1" applyAlignment="1">
      <alignment horizontal="right" vertical="center" wrapText="1" indent="2"/>
    </xf>
    <xf numFmtId="0" fontId="0" fillId="2" borderId="28" xfId="0" applyFill="1" applyBorder="1" applyAlignment="1">
      <alignment horizontal="center" vertical="center" wrapText="1"/>
    </xf>
    <xf numFmtId="0" fontId="0" fillId="2" borderId="29" xfId="0" applyFill="1" applyBorder="1" applyAlignment="1">
      <alignment vertical="center" wrapText="1"/>
    </xf>
    <xf numFmtId="4" fontId="3" fillId="9" borderId="30" xfId="0" applyNumberFormat="1" applyFont="1" applyFill="1" applyBorder="1" applyAlignment="1">
      <alignment horizontal="right" vertical="center" wrapText="1" indent="2"/>
    </xf>
    <xf numFmtId="4" fontId="0" fillId="6" borderId="9" xfId="0" applyNumberFormat="1" applyFill="1" applyBorder="1" applyAlignment="1">
      <alignment horizontal="right" vertical="center" wrapText="1" indent="2"/>
    </xf>
    <xf numFmtId="0" fontId="0" fillId="2" borderId="9" xfId="0" applyFill="1" applyBorder="1" applyAlignment="1">
      <alignment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left" vertical="center" wrapText="1"/>
    </xf>
    <xf numFmtId="4" fontId="0" fillId="9" borderId="12" xfId="0" applyNumberFormat="1" applyFill="1" applyBorder="1" applyAlignment="1">
      <alignment horizontal="right" vertical="center" wrapText="1" indent="2"/>
    </xf>
    <xf numFmtId="4" fontId="9" fillId="2" borderId="31" xfId="0" applyNumberFormat="1" applyFont="1" applyFill="1" applyBorder="1" applyAlignment="1">
      <alignment horizontal="right" vertical="center" wrapText="1" indent="2"/>
    </xf>
    <xf numFmtId="4" fontId="3" fillId="9" borderId="16" xfId="0" applyNumberFormat="1" applyFont="1" applyFill="1" applyBorder="1" applyAlignment="1">
      <alignment horizontal="right" vertical="center" wrapText="1" indent="2"/>
    </xf>
    <xf numFmtId="4" fontId="9" fillId="2" borderId="24" xfId="0" applyNumberFormat="1" applyFont="1" applyFill="1" applyBorder="1" applyAlignment="1">
      <alignment horizontal="right" vertical="center" wrapText="1" indent="2"/>
    </xf>
    <xf numFmtId="4" fontId="0" fillId="6" borderId="24" xfId="0" applyNumberFormat="1" applyFill="1" applyBorder="1" applyAlignment="1">
      <alignment horizontal="right" vertical="center" wrapText="1" indent="2"/>
    </xf>
    <xf numFmtId="0" fontId="0" fillId="2" borderId="32" xfId="0" applyFill="1" applyBorder="1" applyAlignment="1">
      <alignment horizontal="center" vertical="center" wrapText="1"/>
    </xf>
    <xf numFmtId="0" fontId="0" fillId="2" borderId="33" xfId="0" applyFill="1" applyBorder="1" applyAlignment="1">
      <alignment vertical="center" wrapText="1"/>
    </xf>
    <xf numFmtId="4" fontId="3" fillId="9" borderId="29" xfId="0" applyNumberFormat="1" applyFont="1" applyFill="1" applyBorder="1" applyAlignment="1">
      <alignment horizontal="right" vertical="center" wrapText="1" indent="2"/>
    </xf>
    <xf numFmtId="0" fontId="0" fillId="2" borderId="12" xfId="0" applyFill="1" applyBorder="1" applyAlignment="1">
      <alignment horizontal="center" vertical="center"/>
    </xf>
    <xf numFmtId="4" fontId="0" fillId="2" borderId="31" xfId="0" applyNumberFormat="1" applyFill="1" applyBorder="1" applyAlignment="1">
      <alignment horizontal="right" vertical="center" wrapText="1" indent="2"/>
    </xf>
    <xf numFmtId="4" fontId="9" fillId="2" borderId="9" xfId="0" applyNumberFormat="1" applyFont="1" applyFill="1" applyBorder="1" applyAlignment="1">
      <alignment horizontal="right" vertical="center" wrapText="1" indent="2"/>
    </xf>
    <xf numFmtId="4" fontId="0" fillId="9" borderId="22" xfId="0" applyNumberFormat="1" applyFill="1" applyBorder="1" applyAlignment="1">
      <alignment horizontal="right" vertical="center" wrapText="1" indent="2"/>
    </xf>
    <xf numFmtId="4" fontId="3" fillId="2" borderId="29" xfId="0" applyNumberFormat="1" applyFont="1" applyFill="1" applyBorder="1" applyAlignment="1">
      <alignment horizontal="right" vertical="center" wrapText="1" indent="2"/>
    </xf>
    <xf numFmtId="4" fontId="0" fillId="6" borderId="34" xfId="0" applyNumberFormat="1" applyFill="1" applyBorder="1" applyAlignment="1">
      <alignment horizontal="right" vertical="center" wrapText="1" indent="2"/>
    </xf>
    <xf numFmtId="0" fontId="12" fillId="2" borderId="35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left" vertical="center" wrapText="1"/>
    </xf>
    <xf numFmtId="4" fontId="0" fillId="9" borderId="7" xfId="0" applyNumberFormat="1" applyFill="1" applyBorder="1" applyAlignment="1">
      <alignment horizontal="right" vertical="center" wrapText="1" indent="2"/>
    </xf>
    <xf numFmtId="4" fontId="0" fillId="9" borderId="36" xfId="0" applyNumberFormat="1" applyFill="1" applyBorder="1" applyAlignment="1">
      <alignment horizontal="right" vertical="center" wrapText="1" indent="2"/>
    </xf>
    <xf numFmtId="0" fontId="0" fillId="2" borderId="37" xfId="0" applyFill="1" applyBorder="1" applyAlignment="1">
      <alignment horizontal="center" vertical="center" wrapText="1"/>
    </xf>
    <xf numFmtId="0" fontId="0" fillId="2" borderId="19" xfId="0" applyFill="1" applyBorder="1" applyAlignment="1">
      <alignment vertical="center" wrapText="1"/>
    </xf>
    <xf numFmtId="4" fontId="0" fillId="6" borderId="7" xfId="0" applyNumberFormat="1" applyFill="1" applyBorder="1" applyAlignment="1">
      <alignment horizontal="right" vertical="center" wrapText="1" indent="2"/>
    </xf>
    <xf numFmtId="4" fontId="0" fillId="6" borderId="38" xfId="0" applyNumberFormat="1" applyFill="1" applyBorder="1" applyAlignment="1">
      <alignment horizontal="right" vertical="center" wrapText="1" indent="2"/>
    </xf>
    <xf numFmtId="0" fontId="12" fillId="2" borderId="39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 wrapText="1"/>
    </xf>
    <xf numFmtId="0" fontId="12" fillId="2" borderId="40" xfId="0" applyFont="1" applyFill="1" applyBorder="1" applyAlignment="1">
      <alignment horizontal="left" vertical="center" wrapText="1"/>
    </xf>
    <xf numFmtId="4" fontId="0" fillId="9" borderId="40" xfId="0" applyNumberFormat="1" applyFill="1" applyBorder="1" applyAlignment="1">
      <alignment horizontal="right" vertical="center" wrapText="1" indent="2"/>
    </xf>
    <xf numFmtId="4" fontId="0" fillId="9" borderId="17" xfId="0" applyNumberFormat="1" applyFill="1" applyBorder="1" applyAlignment="1">
      <alignment horizontal="right" vertical="center" wrapText="1" indent="2"/>
    </xf>
    <xf numFmtId="0" fontId="0" fillId="2" borderId="41" xfId="0" applyFill="1" applyBorder="1" applyAlignment="1">
      <alignment horizontal="center" vertical="center" wrapText="1"/>
    </xf>
    <xf numFmtId="0" fontId="0" fillId="2" borderId="42" xfId="0" applyFill="1" applyBorder="1" applyAlignment="1">
      <alignment vertical="center" wrapText="1"/>
    </xf>
    <xf numFmtId="4" fontId="9" fillId="2" borderId="42" xfId="0" applyNumberFormat="1" applyFont="1" applyFill="1" applyBorder="1" applyAlignment="1">
      <alignment horizontal="right" vertical="center" wrapText="1" indent="2"/>
    </xf>
    <xf numFmtId="4" fontId="3" fillId="9" borderId="33" xfId="0" applyNumberFormat="1" applyFont="1" applyFill="1" applyBorder="1" applyAlignment="1">
      <alignment horizontal="right" vertical="center" wrapText="1" indent="2"/>
    </xf>
    <xf numFmtId="0" fontId="0" fillId="6" borderId="43" xfId="0" applyFill="1" applyBorder="1"/>
    <xf numFmtId="4" fontId="0" fillId="6" borderId="40" xfId="0" applyNumberFormat="1" applyFill="1" applyBorder="1" applyAlignment="1">
      <alignment horizontal="right" vertical="center" wrapText="1" indent="2"/>
    </xf>
    <xf numFmtId="4" fontId="0" fillId="6" borderId="44" xfId="0" applyNumberFormat="1" applyFill="1" applyBorder="1" applyAlignment="1">
      <alignment horizontal="right" vertical="center" wrapText="1" indent="2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left" vertical="center" wrapText="1"/>
    </xf>
    <xf numFmtId="4" fontId="0" fillId="2" borderId="3" xfId="0" applyNumberFormat="1" applyFill="1" applyBorder="1" applyAlignment="1">
      <alignment horizontal="right" vertical="center" wrapText="1" indent="2"/>
    </xf>
    <xf numFmtId="0" fontId="0" fillId="2" borderId="45" xfId="0" applyFill="1" applyBorder="1" applyAlignment="1">
      <alignment horizontal="center" vertical="center" wrapText="1"/>
    </xf>
    <xf numFmtId="0" fontId="0" fillId="2" borderId="46" xfId="0" applyFill="1" applyBorder="1" applyAlignment="1">
      <alignment vertical="center" wrapText="1"/>
    </xf>
    <xf numFmtId="4" fontId="3" fillId="2" borderId="46" xfId="0" applyNumberFormat="1" applyFont="1" applyFill="1" applyBorder="1" applyAlignment="1">
      <alignment horizontal="right" vertical="center" wrapText="1" indent="2"/>
    </xf>
    <xf numFmtId="0" fontId="0" fillId="2" borderId="14" xfId="0" applyFill="1" applyBorder="1"/>
    <xf numFmtId="4" fontId="0" fillId="2" borderId="6" xfId="0" applyNumberFormat="1" applyFill="1" applyBorder="1" applyAlignment="1">
      <alignment horizontal="right" vertical="center" wrapText="1" indent="2"/>
    </xf>
    <xf numFmtId="0" fontId="12" fillId="2" borderId="15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left" vertical="center" wrapText="1"/>
    </xf>
    <xf numFmtId="4" fontId="3" fillId="2" borderId="33" xfId="0" applyNumberFormat="1" applyFont="1" applyFill="1" applyBorder="1" applyAlignment="1">
      <alignment horizontal="right" vertical="center" wrapText="1" indent="2"/>
    </xf>
    <xf numFmtId="0" fontId="0" fillId="2" borderId="0" xfId="0" applyFill="1"/>
    <xf numFmtId="4" fontId="0" fillId="2" borderId="16" xfId="0" applyNumberFormat="1" applyFill="1" applyBorder="1" applyAlignment="1">
      <alignment horizontal="right" vertical="center" wrapText="1" indent="2"/>
    </xf>
    <xf numFmtId="4" fontId="0" fillId="2" borderId="20" xfId="0" applyNumberFormat="1" applyFill="1" applyBorder="1" applyAlignment="1">
      <alignment horizontal="right" vertical="center" wrapText="1" indent="2"/>
    </xf>
    <xf numFmtId="4" fontId="0" fillId="2" borderId="12" xfId="0" applyNumberFormat="1" applyFill="1" applyBorder="1" applyAlignment="1">
      <alignment horizontal="right" vertical="center" wrapText="1" indent="2"/>
    </xf>
    <xf numFmtId="4" fontId="3" fillId="2" borderId="12" xfId="0" applyNumberFormat="1" applyFont="1" applyFill="1" applyBorder="1" applyAlignment="1">
      <alignment horizontal="right" vertical="center" wrapText="1" indent="2"/>
    </xf>
    <xf numFmtId="4" fontId="0" fillId="2" borderId="24" xfId="0" applyNumberFormat="1" applyFill="1" applyBorder="1" applyAlignment="1">
      <alignment horizontal="right" vertical="center" wrapText="1" indent="2"/>
    </xf>
    <xf numFmtId="4" fontId="9" fillId="2" borderId="12" xfId="0" applyNumberFormat="1" applyFont="1" applyFill="1" applyBorder="1" applyAlignment="1">
      <alignment horizontal="right" vertical="center" wrapText="1" indent="2"/>
    </xf>
    <xf numFmtId="4" fontId="0" fillId="2" borderId="22" xfId="0" applyNumberFormat="1" applyFill="1" applyBorder="1" applyAlignment="1">
      <alignment horizontal="right" vertical="center" wrapText="1" indent="2"/>
    </xf>
    <xf numFmtId="4" fontId="3" fillId="2" borderId="47" xfId="0" applyNumberFormat="1" applyFont="1" applyFill="1" applyBorder="1" applyAlignment="1">
      <alignment horizontal="right" vertical="center" wrapText="1" indent="2"/>
    </xf>
    <xf numFmtId="4" fontId="0" fillId="2" borderId="9" xfId="0" applyNumberFormat="1" applyFill="1" applyBorder="1" applyAlignment="1">
      <alignment horizontal="right" vertical="center" wrapText="1" indent="2"/>
    </xf>
    <xf numFmtId="4" fontId="0" fillId="2" borderId="34" xfId="0" applyNumberFormat="1" applyFill="1" applyBorder="1" applyAlignment="1">
      <alignment horizontal="right" vertical="center" wrapText="1" indent="2"/>
    </xf>
    <xf numFmtId="4" fontId="3" fillId="2" borderId="48" xfId="0" applyNumberFormat="1" applyFont="1" applyFill="1" applyBorder="1" applyAlignment="1">
      <alignment horizontal="right" vertical="center" wrapText="1" indent="2"/>
    </xf>
    <xf numFmtId="4" fontId="3" fillId="2" borderId="49" xfId="0" applyNumberFormat="1" applyFont="1" applyFill="1" applyBorder="1" applyAlignment="1">
      <alignment horizontal="right" vertical="center" wrapText="1" indent="2"/>
    </xf>
    <xf numFmtId="4" fontId="0" fillId="2" borderId="7" xfId="0" applyNumberFormat="1" applyFill="1" applyBorder="1" applyAlignment="1">
      <alignment horizontal="right" vertical="center" wrapText="1" indent="2"/>
    </xf>
    <xf numFmtId="4" fontId="0" fillId="2" borderId="38" xfId="0" applyNumberFormat="1" applyFill="1" applyBorder="1" applyAlignment="1">
      <alignment horizontal="right" vertical="center" wrapText="1" indent="2"/>
    </xf>
    <xf numFmtId="0" fontId="12" fillId="2" borderId="7" xfId="0" applyFont="1" applyFill="1" applyBorder="1" applyAlignment="1">
      <alignment horizontal="center" vertical="center"/>
    </xf>
    <xf numFmtId="49" fontId="12" fillId="2" borderId="7" xfId="0" applyNumberFormat="1" applyFont="1" applyFill="1" applyBorder="1" applyAlignment="1">
      <alignment horizontal="left" vertical="center"/>
    </xf>
    <xf numFmtId="0" fontId="0" fillId="2" borderId="37" xfId="0" applyFill="1" applyBorder="1" applyAlignment="1">
      <alignment horizontal="center" vertical="center"/>
    </xf>
    <xf numFmtId="4" fontId="3" fillId="2" borderId="49" xfId="0" applyNumberFormat="1" applyFont="1" applyFill="1" applyBorder="1" applyAlignment="1">
      <alignment horizontal="right" vertical="center" indent="2"/>
    </xf>
    <xf numFmtId="4" fontId="0" fillId="2" borderId="7" xfId="0" applyNumberFormat="1" applyFill="1" applyBorder="1" applyAlignment="1">
      <alignment horizontal="right" vertical="center" indent="2"/>
    </xf>
    <xf numFmtId="4" fontId="0" fillId="2" borderId="38" xfId="0" applyNumberFormat="1" applyFill="1" applyBorder="1" applyAlignment="1">
      <alignment horizontal="right" vertical="center" indent="2"/>
    </xf>
    <xf numFmtId="0" fontId="11" fillId="2" borderId="37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vertical="center" wrapText="1"/>
    </xf>
    <xf numFmtId="0" fontId="12" fillId="2" borderId="16" xfId="0" applyFont="1" applyFill="1" applyBorder="1" applyAlignment="1">
      <alignment horizontal="center" vertical="center"/>
    </xf>
    <xf numFmtId="49" fontId="12" fillId="2" borderId="16" xfId="0" applyNumberFormat="1" applyFont="1" applyFill="1" applyBorder="1" applyAlignment="1">
      <alignment horizontal="left" vertical="center"/>
    </xf>
    <xf numFmtId="0" fontId="0" fillId="2" borderId="32" xfId="0" applyFill="1" applyBorder="1" applyAlignment="1">
      <alignment horizontal="center" vertical="center"/>
    </xf>
    <xf numFmtId="4" fontId="3" fillId="2" borderId="48" xfId="0" applyNumberFormat="1" applyFont="1" applyFill="1" applyBorder="1" applyAlignment="1">
      <alignment horizontal="right" vertical="center" indent="2"/>
    </xf>
    <xf numFmtId="4" fontId="0" fillId="2" borderId="16" xfId="0" applyNumberFormat="1" applyFill="1" applyBorder="1" applyAlignment="1">
      <alignment horizontal="right" vertical="center" indent="2"/>
    </xf>
    <xf numFmtId="4" fontId="0" fillId="2" borderId="20" xfId="0" applyNumberFormat="1" applyFill="1" applyBorder="1" applyAlignment="1">
      <alignment horizontal="right" vertical="center" indent="2"/>
    </xf>
    <xf numFmtId="0" fontId="0" fillId="2" borderId="9" xfId="0" applyFill="1" applyBorder="1" applyAlignment="1">
      <alignment horizontal="center" vertical="center"/>
    </xf>
    <xf numFmtId="4" fontId="9" fillId="2" borderId="49" xfId="0" applyNumberFormat="1" applyFont="1" applyFill="1" applyBorder="1" applyAlignment="1">
      <alignment horizontal="right" vertical="center" wrapText="1" indent="2"/>
    </xf>
    <xf numFmtId="4" fontId="9" fillId="2" borderId="48" xfId="0" applyNumberFormat="1" applyFont="1" applyFill="1" applyBorder="1" applyAlignment="1">
      <alignment horizontal="right" vertical="center" wrapText="1" indent="2"/>
    </xf>
    <xf numFmtId="4" fontId="0" fillId="6" borderId="0" xfId="0" applyNumberFormat="1" applyFill="1"/>
    <xf numFmtId="0" fontId="0" fillId="10" borderId="21" xfId="0" applyFill="1" applyBorder="1" applyAlignment="1">
      <alignment horizontal="center" vertical="center"/>
    </xf>
    <xf numFmtId="0" fontId="0" fillId="10" borderId="3" xfId="0" applyFill="1" applyBorder="1" applyAlignment="1">
      <alignment horizontal="center" vertical="center" wrapText="1"/>
    </xf>
    <xf numFmtId="0" fontId="0" fillId="10" borderId="3" xfId="0" applyFill="1" applyBorder="1" applyAlignment="1">
      <alignment horizontal="left" vertical="center" wrapText="1"/>
    </xf>
    <xf numFmtId="4" fontId="0" fillId="11" borderId="3" xfId="0" applyNumberFormat="1" applyFill="1" applyBorder="1" applyAlignment="1">
      <alignment horizontal="right" vertical="center" wrapText="1" indent="2"/>
    </xf>
    <xf numFmtId="4" fontId="9" fillId="10" borderId="4" xfId="0" applyNumberFormat="1" applyFont="1" applyFill="1" applyBorder="1" applyAlignment="1">
      <alignment horizontal="right" vertical="center" wrapText="1" indent="2"/>
    </xf>
    <xf numFmtId="0" fontId="0" fillId="10" borderId="10" xfId="0" applyFill="1" applyBorder="1" applyAlignment="1">
      <alignment horizontal="center" vertical="center" wrapText="1"/>
    </xf>
    <xf numFmtId="0" fontId="0" fillId="10" borderId="11" xfId="0" applyFill="1" applyBorder="1" applyAlignment="1">
      <alignment vertical="center" wrapText="1"/>
    </xf>
    <xf numFmtId="4" fontId="3" fillId="11" borderId="11" xfId="0" applyNumberFormat="1" applyFont="1" applyFill="1" applyBorder="1" applyAlignment="1">
      <alignment horizontal="right" vertical="center" wrapText="1" indent="2"/>
    </xf>
    <xf numFmtId="4" fontId="9" fillId="10" borderId="13" xfId="0" applyNumberFormat="1" applyFont="1" applyFill="1" applyBorder="1" applyAlignment="1">
      <alignment horizontal="right" vertical="center" wrapText="1" indent="2"/>
    </xf>
    <xf numFmtId="0" fontId="0" fillId="10" borderId="12" xfId="0" applyFill="1" applyBorder="1" applyAlignment="1">
      <alignment horizontal="center" vertical="center" wrapText="1"/>
    </xf>
    <xf numFmtId="0" fontId="0" fillId="10" borderId="12" xfId="0" applyFill="1" applyBorder="1" applyAlignment="1">
      <alignment horizontal="left" vertical="center" wrapText="1"/>
    </xf>
    <xf numFmtId="4" fontId="0" fillId="11" borderId="12" xfId="0" applyNumberFormat="1" applyFill="1" applyBorder="1" applyAlignment="1">
      <alignment horizontal="right" vertical="center" wrapText="1" indent="2"/>
    </xf>
    <xf numFmtId="4" fontId="0" fillId="10" borderId="31" xfId="0" applyNumberFormat="1" applyFill="1" applyBorder="1" applyAlignment="1">
      <alignment horizontal="right" vertical="center" wrapText="1" indent="2"/>
    </xf>
    <xf numFmtId="0" fontId="0" fillId="10" borderId="23" xfId="0" applyFill="1" applyBorder="1" applyAlignment="1">
      <alignment horizontal="center" vertical="center" wrapText="1"/>
    </xf>
    <xf numFmtId="0" fontId="0" fillId="10" borderId="12" xfId="0" applyFill="1" applyBorder="1" applyAlignment="1">
      <alignment vertical="center" wrapText="1"/>
    </xf>
    <xf numFmtId="4" fontId="3" fillId="11" borderId="12" xfId="0" applyNumberFormat="1" applyFont="1" applyFill="1" applyBorder="1" applyAlignment="1">
      <alignment horizontal="right" vertical="center" wrapText="1" indent="2"/>
    </xf>
    <xf numFmtId="4" fontId="3" fillId="10" borderId="24" xfId="0" applyNumberFormat="1" applyFont="1" applyFill="1" applyBorder="1" applyAlignment="1">
      <alignment horizontal="right" vertical="center" wrapText="1" indent="2"/>
    </xf>
    <xf numFmtId="4" fontId="0" fillId="10" borderId="12" xfId="0" applyNumberFormat="1" applyFill="1" applyBorder="1" applyAlignment="1">
      <alignment horizontal="right" vertical="center" wrapText="1" indent="2"/>
    </xf>
    <xf numFmtId="4" fontId="0" fillId="11" borderId="31" xfId="0" applyNumberFormat="1" applyFill="1" applyBorder="1" applyAlignment="1">
      <alignment horizontal="right" vertical="center" wrapText="1" indent="2"/>
    </xf>
    <xf numFmtId="4" fontId="3" fillId="10" borderId="12" xfId="0" applyNumberFormat="1" applyFont="1" applyFill="1" applyBorder="1" applyAlignment="1">
      <alignment horizontal="right" vertical="center" wrapText="1" indent="2"/>
    </xf>
    <xf numFmtId="4" fontId="3" fillId="11" borderId="24" xfId="0" applyNumberFormat="1" applyFont="1" applyFill="1" applyBorder="1" applyAlignment="1">
      <alignment horizontal="right" vertical="center" wrapText="1" indent="2"/>
    </xf>
    <xf numFmtId="4" fontId="9" fillId="10" borderId="31" xfId="0" applyNumberFormat="1" applyFont="1" applyFill="1" applyBorder="1" applyAlignment="1">
      <alignment horizontal="right" vertical="center" wrapText="1" indent="2"/>
    </xf>
    <xf numFmtId="4" fontId="9" fillId="10" borderId="24" xfId="0" applyNumberFormat="1" applyFont="1" applyFill="1" applyBorder="1" applyAlignment="1">
      <alignment horizontal="right" vertical="center" wrapText="1" indent="2"/>
    </xf>
    <xf numFmtId="0" fontId="0" fillId="4" borderId="25" xfId="0" applyFill="1" applyBorder="1" applyAlignment="1">
      <alignment horizontal="center" vertical="center"/>
    </xf>
    <xf numFmtId="0" fontId="0" fillId="10" borderId="9" xfId="0" applyFill="1" applyBorder="1" applyAlignment="1">
      <alignment horizontal="center" vertical="center" wrapText="1"/>
    </xf>
    <xf numFmtId="0" fontId="0" fillId="10" borderId="9" xfId="0" applyFill="1" applyBorder="1" applyAlignment="1">
      <alignment horizontal="left" vertical="center" wrapText="1"/>
    </xf>
    <xf numFmtId="4" fontId="0" fillId="10" borderId="9" xfId="0" applyNumberFormat="1" applyFill="1" applyBorder="1" applyAlignment="1">
      <alignment horizontal="right" vertical="center" wrapText="1" indent="2"/>
    </xf>
    <xf numFmtId="4" fontId="9" fillId="10" borderId="22" xfId="0" applyNumberFormat="1" applyFont="1" applyFill="1" applyBorder="1" applyAlignment="1">
      <alignment horizontal="right" vertical="center" wrapText="1" indent="2"/>
    </xf>
    <xf numFmtId="0" fontId="0" fillId="10" borderId="28" xfId="0" applyFill="1" applyBorder="1" applyAlignment="1">
      <alignment horizontal="center" vertical="center" wrapText="1"/>
    </xf>
    <xf numFmtId="0" fontId="0" fillId="10" borderId="29" xfId="0" applyFill="1" applyBorder="1" applyAlignment="1">
      <alignment vertical="center" wrapText="1"/>
    </xf>
    <xf numFmtId="4" fontId="3" fillId="10" borderId="29" xfId="0" applyNumberFormat="1" applyFont="1" applyFill="1" applyBorder="1" applyAlignment="1">
      <alignment horizontal="right" vertical="center" wrapText="1" indent="2"/>
    </xf>
    <xf numFmtId="4" fontId="9" fillId="10" borderId="47" xfId="0" applyNumberFormat="1" applyFont="1" applyFill="1" applyBorder="1" applyAlignment="1">
      <alignment horizontal="right" vertical="center" wrapText="1" indent="2"/>
    </xf>
    <xf numFmtId="0" fontId="13" fillId="4" borderId="15" xfId="0" applyFont="1" applyFill="1" applyBorder="1" applyAlignment="1">
      <alignment horizontal="center" vertical="center"/>
    </xf>
    <xf numFmtId="0" fontId="14" fillId="10" borderId="16" xfId="0" applyFont="1" applyFill="1" applyBorder="1" applyAlignment="1">
      <alignment horizontal="center" vertical="center" wrapText="1"/>
    </xf>
    <xf numFmtId="0" fontId="14" fillId="10" borderId="16" xfId="0" applyFont="1" applyFill="1" applyBorder="1" applyAlignment="1">
      <alignment horizontal="left" vertical="center" wrapText="1"/>
    </xf>
    <xf numFmtId="4" fontId="0" fillId="10" borderId="16" xfId="0" applyNumberFormat="1" applyFill="1" applyBorder="1" applyAlignment="1">
      <alignment horizontal="right" vertical="center" wrapText="1" indent="2"/>
    </xf>
    <xf numFmtId="4" fontId="13" fillId="10" borderId="17" xfId="0" applyNumberFormat="1" applyFont="1" applyFill="1" applyBorder="1" applyAlignment="1">
      <alignment horizontal="right" vertical="center" wrapText="1" indent="2"/>
    </xf>
    <xf numFmtId="0" fontId="0" fillId="10" borderId="32" xfId="0" applyFill="1" applyBorder="1" applyAlignment="1">
      <alignment horizontal="center" vertical="center" wrapText="1"/>
    </xf>
    <xf numFmtId="0" fontId="0" fillId="10" borderId="33" xfId="0" applyFill="1" applyBorder="1" applyAlignment="1">
      <alignment vertical="center" wrapText="1"/>
    </xf>
    <xf numFmtId="4" fontId="3" fillId="10" borderId="33" xfId="0" applyNumberFormat="1" applyFont="1" applyFill="1" applyBorder="1" applyAlignment="1">
      <alignment horizontal="right" vertical="center" wrapText="1" indent="2"/>
    </xf>
    <xf numFmtId="4" fontId="9" fillId="10" borderId="48" xfId="0" applyNumberFormat="1" applyFont="1" applyFill="1" applyBorder="1" applyAlignment="1">
      <alignment horizontal="right" vertical="center" wrapText="1" indent="2"/>
    </xf>
    <xf numFmtId="0" fontId="11" fillId="10" borderId="23" xfId="0" applyFont="1" applyFill="1" applyBorder="1" applyAlignment="1">
      <alignment horizontal="center" vertical="center" wrapText="1"/>
    </xf>
    <xf numFmtId="0" fontId="0" fillId="10" borderId="25" xfId="0" applyFill="1" applyBorder="1" applyAlignment="1">
      <alignment horizontal="center" vertical="center"/>
    </xf>
    <xf numFmtId="0" fontId="0" fillId="10" borderId="9" xfId="0" applyFill="1" applyBorder="1" applyAlignment="1">
      <alignment horizontal="center" vertical="center"/>
    </xf>
    <xf numFmtId="0" fontId="0" fillId="10" borderId="9" xfId="0" applyFill="1" applyBorder="1" applyAlignment="1">
      <alignment vertical="center" wrapText="1"/>
    </xf>
    <xf numFmtId="4" fontId="0" fillId="10" borderId="22" xfId="0" applyNumberFormat="1" applyFill="1" applyBorder="1" applyAlignment="1">
      <alignment horizontal="right" vertical="center" wrapText="1" indent="2"/>
    </xf>
    <xf numFmtId="0" fontId="11" fillId="10" borderId="26" xfId="0" applyFont="1" applyFill="1" applyBorder="1" applyAlignment="1">
      <alignment horizontal="center" vertical="center" wrapText="1"/>
    </xf>
    <xf numFmtId="4" fontId="3" fillId="10" borderId="9" xfId="0" applyNumberFormat="1" applyFont="1" applyFill="1" applyBorder="1" applyAlignment="1">
      <alignment horizontal="right" vertical="center" wrapText="1" indent="2"/>
    </xf>
    <xf numFmtId="4" fontId="3" fillId="10" borderId="34" xfId="0" applyNumberFormat="1" applyFont="1" applyFill="1" applyBorder="1" applyAlignment="1">
      <alignment horizontal="right" vertical="center" wrapText="1" indent="2"/>
    </xf>
    <xf numFmtId="0" fontId="0" fillId="10" borderId="12" xfId="0" applyFill="1" applyBorder="1" applyAlignment="1">
      <alignment horizontal="center" vertical="center"/>
    </xf>
    <xf numFmtId="0" fontId="0" fillId="10" borderId="0" xfId="0" applyFill="1"/>
    <xf numFmtId="4" fontId="0" fillId="10" borderId="24" xfId="0" applyNumberFormat="1" applyFill="1" applyBorder="1" applyAlignment="1">
      <alignment horizontal="right" vertical="center" wrapText="1" indent="2"/>
    </xf>
    <xf numFmtId="0" fontId="0" fillId="2" borderId="50" xfId="0" applyFill="1" applyBorder="1" applyAlignment="1">
      <alignment horizontal="center" vertical="center"/>
    </xf>
    <xf numFmtId="0" fontId="0" fillId="10" borderId="51" xfId="0" applyFill="1" applyBorder="1" applyAlignment="1">
      <alignment horizontal="center" vertical="center"/>
    </xf>
    <xf numFmtId="0" fontId="0" fillId="10" borderId="51" xfId="0" applyFill="1" applyBorder="1" applyAlignment="1">
      <alignment vertical="center" wrapText="1"/>
    </xf>
    <xf numFmtId="4" fontId="0" fillId="10" borderId="51" xfId="0" applyNumberFormat="1" applyFill="1" applyBorder="1" applyAlignment="1">
      <alignment horizontal="right" vertical="center" wrapText="1" indent="2"/>
    </xf>
    <xf numFmtId="4" fontId="0" fillId="10" borderId="52" xfId="0" applyNumberFormat="1" applyFill="1" applyBorder="1" applyAlignment="1">
      <alignment horizontal="right" vertical="center" wrapText="1" indent="2"/>
    </xf>
    <xf numFmtId="0" fontId="0" fillId="10" borderId="53" xfId="0" applyFill="1" applyBorder="1" applyAlignment="1">
      <alignment horizontal="center" vertical="center" wrapText="1"/>
    </xf>
    <xf numFmtId="4" fontId="3" fillId="10" borderId="51" xfId="0" applyNumberFormat="1" applyFont="1" applyFill="1" applyBorder="1" applyAlignment="1">
      <alignment horizontal="right" vertical="center" wrapText="1" indent="2"/>
    </xf>
    <xf numFmtId="4" fontId="3" fillId="10" borderId="54" xfId="0" applyNumberFormat="1" applyFont="1" applyFill="1" applyBorder="1" applyAlignment="1">
      <alignment horizontal="right" vertical="center" wrapText="1" indent="2"/>
    </xf>
    <xf numFmtId="0" fontId="0" fillId="10" borderId="43" xfId="0" applyFill="1" applyBorder="1"/>
    <xf numFmtId="4" fontId="0" fillId="10" borderId="54" xfId="0" applyNumberFormat="1" applyFill="1" applyBorder="1" applyAlignment="1">
      <alignment horizontal="right" vertical="center" wrapText="1" indent="2"/>
    </xf>
    <xf numFmtId="0" fontId="11" fillId="4" borderId="16" xfId="0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left" vertical="center" wrapText="1"/>
    </xf>
    <xf numFmtId="4" fontId="9" fillId="4" borderId="11" xfId="0" applyNumberFormat="1" applyFont="1" applyFill="1" applyBorder="1" applyAlignment="1">
      <alignment horizontal="right" vertical="center" wrapText="1" indent="2"/>
    </xf>
    <xf numFmtId="4" fontId="0" fillId="4" borderId="17" xfId="0" applyNumberFormat="1" applyFill="1" applyBorder="1" applyAlignment="1">
      <alignment horizontal="right" vertical="center" wrapText="1" indent="2"/>
    </xf>
    <xf numFmtId="0" fontId="0" fillId="4" borderId="32" xfId="0" applyFill="1" applyBorder="1" applyAlignment="1">
      <alignment horizontal="center" vertical="center" wrapText="1"/>
    </xf>
    <xf numFmtId="0" fontId="0" fillId="4" borderId="33" xfId="0" applyFill="1" applyBorder="1" applyAlignment="1">
      <alignment vertical="center" wrapText="1"/>
    </xf>
    <xf numFmtId="4" fontId="3" fillId="4" borderId="48" xfId="0" applyNumberFormat="1" applyFont="1" applyFill="1" applyBorder="1" applyAlignment="1">
      <alignment horizontal="right" vertical="center" wrapText="1" indent="2"/>
    </xf>
    <xf numFmtId="0" fontId="0" fillId="4" borderId="9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left" vertical="center" wrapText="1"/>
    </xf>
    <xf numFmtId="4" fontId="0" fillId="4" borderId="16" xfId="0" applyNumberFormat="1" applyFill="1" applyBorder="1" applyAlignment="1">
      <alignment horizontal="right" vertical="center" wrapText="1" indent="2"/>
    </xf>
    <xf numFmtId="4" fontId="3" fillId="4" borderId="33" xfId="0" applyNumberFormat="1" applyFont="1" applyFill="1" applyBorder="1" applyAlignment="1">
      <alignment horizontal="right" vertical="center" wrapText="1" indent="2"/>
    </xf>
    <xf numFmtId="0" fontId="13" fillId="4" borderId="35" xfId="0" applyFont="1" applyFill="1" applyBorder="1" applyAlignment="1">
      <alignment horizontal="center" vertical="center"/>
    </xf>
    <xf numFmtId="4" fontId="0" fillId="4" borderId="7" xfId="0" applyNumberFormat="1" applyFill="1" applyBorder="1" applyAlignment="1">
      <alignment horizontal="right" vertical="center" wrapText="1" indent="2"/>
    </xf>
    <xf numFmtId="4" fontId="0" fillId="4" borderId="36" xfId="0" applyNumberFormat="1" applyFill="1" applyBorder="1" applyAlignment="1">
      <alignment horizontal="right" vertical="center" wrapText="1" indent="2"/>
    </xf>
    <xf numFmtId="0" fontId="0" fillId="4" borderId="37" xfId="0" applyFill="1" applyBorder="1" applyAlignment="1">
      <alignment horizontal="center" vertical="center" wrapText="1"/>
    </xf>
    <xf numFmtId="0" fontId="0" fillId="4" borderId="19" xfId="0" applyFill="1" applyBorder="1" applyAlignment="1">
      <alignment vertical="center" wrapText="1"/>
    </xf>
    <xf numFmtId="4" fontId="3" fillId="4" borderId="19" xfId="0" applyNumberFormat="1" applyFont="1" applyFill="1" applyBorder="1" applyAlignment="1">
      <alignment horizontal="right" vertical="center" wrapText="1" indent="2"/>
    </xf>
    <xf numFmtId="4" fontId="3" fillId="4" borderId="49" xfId="0" applyNumberFormat="1" applyFont="1" applyFill="1" applyBorder="1" applyAlignment="1">
      <alignment horizontal="right" vertical="center" wrapText="1" indent="2"/>
    </xf>
    <xf numFmtId="0" fontId="13" fillId="4" borderId="16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left" vertical="center" wrapText="1"/>
    </xf>
    <xf numFmtId="0" fontId="15" fillId="6" borderId="0" xfId="0" applyFont="1" applyFill="1"/>
    <xf numFmtId="0" fontId="0" fillId="5" borderId="32" xfId="0" applyFill="1" applyBorder="1" applyAlignment="1">
      <alignment horizontal="center" vertical="center" wrapText="1"/>
    </xf>
    <xf numFmtId="0" fontId="0" fillId="5" borderId="33" xfId="0" applyFill="1" applyBorder="1" applyAlignment="1">
      <alignment vertical="center" wrapText="1"/>
    </xf>
    <xf numFmtId="4" fontId="0" fillId="5" borderId="55" xfId="0" applyNumberFormat="1" applyFill="1" applyBorder="1" applyAlignment="1">
      <alignment horizontal="center" vertical="center" wrapText="1"/>
    </xf>
    <xf numFmtId="4" fontId="0" fillId="5" borderId="56" xfId="0" applyNumberFormat="1" applyFill="1" applyBorder="1" applyAlignment="1">
      <alignment horizontal="center" vertical="center" wrapText="1"/>
    </xf>
    <xf numFmtId="4" fontId="0" fillId="5" borderId="16" xfId="0" applyNumberFormat="1" applyFill="1" applyBorder="1" applyAlignment="1">
      <alignment horizontal="right" vertical="center" wrapText="1" indent="2"/>
    </xf>
    <xf numFmtId="4" fontId="3" fillId="12" borderId="12" xfId="0" applyNumberFormat="1" applyFont="1" applyFill="1" applyBorder="1" applyAlignment="1">
      <alignment horizontal="right" vertical="center" wrapText="1" indent="2"/>
    </xf>
    <xf numFmtId="4" fontId="3" fillId="13" borderId="12" xfId="0" applyNumberFormat="1" applyFont="1" applyFill="1" applyBorder="1" applyAlignment="1">
      <alignment horizontal="right" vertical="center" wrapText="1" indent="2"/>
    </xf>
    <xf numFmtId="4" fontId="3" fillId="14" borderId="0" xfId="0" applyNumberFormat="1" applyFont="1" applyFill="1"/>
    <xf numFmtId="4" fontId="9" fillId="10" borderId="12" xfId="0" applyNumberFormat="1" applyFont="1" applyFill="1" applyBorder="1" applyAlignment="1">
      <alignment horizontal="right" vertical="center" wrapText="1" indent="2"/>
    </xf>
    <xf numFmtId="0" fontId="3" fillId="14" borderId="0" xfId="0" applyFont="1" applyFill="1"/>
    <xf numFmtId="0" fontId="0" fillId="4" borderId="9" xfId="0" applyFill="1" applyBorder="1" applyAlignment="1">
      <alignment horizontal="center" vertical="center"/>
    </xf>
    <xf numFmtId="4" fontId="0" fillId="4" borderId="9" xfId="0" applyNumberFormat="1" applyFill="1" applyBorder="1" applyAlignment="1">
      <alignment horizontal="right" vertical="center" wrapText="1" indent="2"/>
    </xf>
    <xf numFmtId="4" fontId="0" fillId="4" borderId="22" xfId="0" applyNumberFormat="1" applyFill="1" applyBorder="1" applyAlignment="1">
      <alignment horizontal="right" vertical="center" wrapText="1" indent="2"/>
    </xf>
    <xf numFmtId="0" fontId="0" fillId="4" borderId="28" xfId="0" applyFill="1" applyBorder="1" applyAlignment="1">
      <alignment horizontal="center" vertical="center" wrapText="1"/>
    </xf>
    <xf numFmtId="0" fontId="0" fillId="4" borderId="29" xfId="0" applyFill="1" applyBorder="1" applyAlignment="1">
      <alignment vertical="center" wrapText="1"/>
    </xf>
    <xf numFmtId="4" fontId="3" fillId="4" borderId="29" xfId="0" applyNumberFormat="1" applyFont="1" applyFill="1" applyBorder="1" applyAlignment="1">
      <alignment horizontal="right" vertical="center" wrapText="1" indent="2"/>
    </xf>
    <xf numFmtId="4" fontId="3" fillId="4" borderId="47" xfId="0" applyNumberFormat="1" applyFont="1" applyFill="1" applyBorder="1" applyAlignment="1">
      <alignment horizontal="right" vertical="center" wrapText="1" indent="2"/>
    </xf>
    <xf numFmtId="0" fontId="13" fillId="4" borderId="16" xfId="0" applyFont="1" applyFill="1" applyBorder="1" applyAlignment="1">
      <alignment horizontal="center" vertical="center"/>
    </xf>
    <xf numFmtId="0" fontId="16" fillId="4" borderId="32" xfId="0" applyFont="1" applyFill="1" applyBorder="1" applyAlignment="1">
      <alignment horizontal="center" vertical="center" wrapText="1"/>
    </xf>
    <xf numFmtId="0" fontId="16" fillId="4" borderId="33" xfId="0" applyFont="1" applyFill="1" applyBorder="1" applyAlignment="1">
      <alignment vertical="center" wrapText="1"/>
    </xf>
    <xf numFmtId="4" fontId="17" fillId="4" borderId="33" xfId="0" applyNumberFormat="1" applyFont="1" applyFill="1" applyBorder="1" applyAlignment="1">
      <alignment horizontal="right" vertical="center" wrapText="1" indent="2"/>
    </xf>
    <xf numFmtId="4" fontId="18" fillId="15" borderId="16" xfId="0" applyNumberFormat="1" applyFont="1" applyFill="1" applyBorder="1" applyAlignment="1">
      <alignment horizontal="right" vertical="center" wrapText="1" indent="2"/>
    </xf>
    <xf numFmtId="4" fontId="0" fillId="15" borderId="0" xfId="0" applyNumberFormat="1" applyFill="1"/>
    <xf numFmtId="0" fontId="19" fillId="6" borderId="0" xfId="0" applyFont="1" applyFill="1"/>
    <xf numFmtId="4" fontId="9" fillId="4" borderId="16" xfId="0" applyNumberFormat="1" applyFont="1" applyFill="1" applyBorder="1" applyAlignment="1">
      <alignment horizontal="right" vertical="center" wrapText="1" indent="2"/>
    </xf>
    <xf numFmtId="4" fontId="0" fillId="15" borderId="9" xfId="0" applyNumberFormat="1" applyFill="1" applyBorder="1" applyAlignment="1">
      <alignment horizontal="right" vertical="center" wrapText="1" indent="2"/>
    </xf>
    <xf numFmtId="4" fontId="9" fillId="4" borderId="33" xfId="0" applyNumberFormat="1" applyFont="1" applyFill="1" applyBorder="1" applyAlignment="1">
      <alignment horizontal="right" vertical="center" wrapText="1" indent="2"/>
    </xf>
    <xf numFmtId="4" fontId="0" fillId="15" borderId="16" xfId="0" applyNumberFormat="1" applyFill="1" applyBorder="1" applyAlignment="1">
      <alignment horizontal="right" vertical="center" wrapText="1" indent="2"/>
    </xf>
    <xf numFmtId="4" fontId="0" fillId="15" borderId="12" xfId="0" applyNumberFormat="1" applyFill="1" applyBorder="1" applyAlignment="1">
      <alignment horizontal="right" vertical="center" wrapText="1" indent="2"/>
    </xf>
    <xf numFmtId="0" fontId="0" fillId="5" borderId="9" xfId="0" applyFill="1" applyBorder="1" applyAlignment="1">
      <alignment horizontal="center" vertical="center"/>
    </xf>
    <xf numFmtId="0" fontId="0" fillId="5" borderId="9" xfId="0" applyFill="1" applyBorder="1" applyAlignment="1">
      <alignment horizontal="left" vertical="center" wrapText="1"/>
    </xf>
    <xf numFmtId="4" fontId="0" fillId="5" borderId="27" xfId="0" applyNumberFormat="1" applyFill="1" applyBorder="1" applyAlignment="1">
      <alignment horizontal="center" vertical="center" wrapText="1"/>
    </xf>
    <xf numFmtId="4" fontId="0" fillId="5" borderId="57" xfId="0" applyNumberFormat="1" applyFill="1" applyBorder="1" applyAlignment="1">
      <alignment horizontal="center" vertical="center" wrapText="1"/>
    </xf>
    <xf numFmtId="0" fontId="0" fillId="5" borderId="28" xfId="0" applyFill="1" applyBorder="1" applyAlignment="1">
      <alignment horizontal="center" vertical="center" wrapText="1"/>
    </xf>
    <xf numFmtId="0" fontId="0" fillId="5" borderId="29" xfId="0" applyFill="1" applyBorder="1" applyAlignment="1">
      <alignment vertical="center" wrapText="1"/>
    </xf>
    <xf numFmtId="4" fontId="0" fillId="5" borderId="9" xfId="0" applyNumberFormat="1" applyFill="1" applyBorder="1" applyAlignment="1">
      <alignment horizontal="right" vertical="center" wrapText="1" indent="2"/>
    </xf>
    <xf numFmtId="0" fontId="20" fillId="5" borderId="16" xfId="0" applyFont="1" applyFill="1" applyBorder="1" applyAlignment="1">
      <alignment horizontal="center" vertical="center"/>
    </xf>
    <xf numFmtId="0" fontId="20" fillId="5" borderId="16" xfId="0" applyFont="1" applyFill="1" applyBorder="1" applyAlignment="1">
      <alignment horizontal="left" vertical="center" wrapText="1"/>
    </xf>
    <xf numFmtId="4" fontId="0" fillId="5" borderId="58" xfId="0" applyNumberFormat="1" applyFill="1" applyBorder="1" applyAlignment="1">
      <alignment horizontal="center" vertical="center" wrapText="1"/>
    </xf>
    <xf numFmtId="4" fontId="0" fillId="5" borderId="59" xfId="0" applyNumberFormat="1" applyFill="1" applyBorder="1" applyAlignment="1">
      <alignment horizontal="center" vertical="center" wrapText="1"/>
    </xf>
    <xf numFmtId="4" fontId="9" fillId="4" borderId="9" xfId="0" applyNumberFormat="1" applyFont="1" applyFill="1" applyBorder="1" applyAlignment="1">
      <alignment horizontal="right" vertical="center" wrapText="1" indent="2"/>
    </xf>
    <xf numFmtId="0" fontId="13" fillId="4" borderId="7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left" vertical="center" wrapText="1"/>
    </xf>
    <xf numFmtId="4" fontId="9" fillId="4" borderId="49" xfId="0" applyNumberFormat="1" applyFont="1" applyFill="1" applyBorder="1" applyAlignment="1">
      <alignment horizontal="right" vertical="center" wrapText="1" indent="2"/>
    </xf>
    <xf numFmtId="4" fontId="9" fillId="4" borderId="48" xfId="0" applyNumberFormat="1" applyFont="1" applyFill="1" applyBorder="1" applyAlignment="1">
      <alignment horizontal="right" vertical="center" wrapText="1" indent="2"/>
    </xf>
    <xf numFmtId="4" fontId="9" fillId="4" borderId="22" xfId="0" applyNumberFormat="1" applyFont="1" applyFill="1" applyBorder="1" applyAlignment="1">
      <alignment horizontal="right" vertical="center" wrapText="1" indent="2"/>
    </xf>
    <xf numFmtId="4" fontId="13" fillId="4" borderId="16" xfId="0" applyNumberFormat="1" applyFont="1" applyFill="1" applyBorder="1" applyAlignment="1">
      <alignment horizontal="right" vertical="center" wrapText="1" indent="2"/>
    </xf>
    <xf numFmtId="4" fontId="0" fillId="4" borderId="34" xfId="0" applyNumberFormat="1" applyFill="1" applyBorder="1" applyAlignment="1">
      <alignment horizontal="right" vertical="center" wrapText="1" indent="2"/>
    </xf>
    <xf numFmtId="4" fontId="0" fillId="4" borderId="60" xfId="0" applyNumberFormat="1" applyFill="1" applyBorder="1" applyAlignment="1">
      <alignment horizontal="right" vertical="center" wrapText="1" indent="2"/>
    </xf>
    <xf numFmtId="0" fontId="11" fillId="4" borderId="37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vertical="center" wrapText="1"/>
    </xf>
    <xf numFmtId="1" fontId="0" fillId="0" borderId="0" xfId="0" applyNumberFormat="1"/>
    <xf numFmtId="4" fontId="0" fillId="4" borderId="20" xfId="0" applyNumberFormat="1" applyFill="1" applyBorder="1" applyAlignment="1">
      <alignment horizontal="right" vertical="center" wrapText="1" indent="2"/>
    </xf>
    <xf numFmtId="4" fontId="13" fillId="4" borderId="7" xfId="0" applyNumberFormat="1" applyFont="1" applyFill="1" applyBorder="1" applyAlignment="1">
      <alignment horizontal="right" vertical="center" wrapText="1" indent="2"/>
    </xf>
    <xf numFmtId="0" fontId="0" fillId="4" borderId="61" xfId="0" applyFill="1" applyBorder="1" applyAlignment="1">
      <alignment horizontal="center" vertical="center" wrapText="1"/>
    </xf>
    <xf numFmtId="0" fontId="0" fillId="4" borderId="30" xfId="0" applyFill="1" applyBorder="1" applyAlignment="1">
      <alignment vertical="center" wrapText="1"/>
    </xf>
    <xf numFmtId="4" fontId="3" fillId="4" borderId="30" xfId="0" applyNumberFormat="1" applyFont="1" applyFill="1" applyBorder="1" applyAlignment="1">
      <alignment horizontal="right" vertical="center" wrapText="1" indent="2"/>
    </xf>
    <xf numFmtId="4" fontId="3" fillId="4" borderId="60" xfId="0" applyNumberFormat="1" applyFont="1" applyFill="1" applyBorder="1" applyAlignment="1">
      <alignment horizontal="right" vertical="center" wrapText="1" indent="2"/>
    </xf>
    <xf numFmtId="4" fontId="0" fillId="13" borderId="12" xfId="0" applyNumberFormat="1" applyFill="1" applyBorder="1" applyAlignment="1">
      <alignment horizontal="right" vertical="center" wrapText="1" indent="2"/>
    </xf>
    <xf numFmtId="0" fontId="0" fillId="14" borderId="0" xfId="0" applyFill="1"/>
    <xf numFmtId="4" fontId="3" fillId="4" borderId="62" xfId="0" applyNumberFormat="1" applyFont="1" applyFill="1" applyBorder="1" applyAlignment="1">
      <alignment horizontal="right" vertical="center" wrapText="1" indent="2"/>
    </xf>
    <xf numFmtId="4" fontId="13" fillId="4" borderId="17" xfId="0" applyNumberFormat="1" applyFont="1" applyFill="1" applyBorder="1" applyAlignment="1">
      <alignment horizontal="right" vertical="center" wrapText="1" indent="2"/>
    </xf>
    <xf numFmtId="49" fontId="0" fillId="10" borderId="12" xfId="0" applyNumberFormat="1" applyFill="1" applyBorder="1" applyAlignment="1">
      <alignment horizontal="left" vertical="center"/>
    </xf>
    <xf numFmtId="4" fontId="0" fillId="10" borderId="31" xfId="0" applyNumberFormat="1" applyFill="1" applyBorder="1" applyAlignment="1">
      <alignment horizontal="right" vertical="center" indent="2"/>
    </xf>
    <xf numFmtId="0" fontId="0" fillId="10" borderId="23" xfId="0" applyFill="1" applyBorder="1" applyAlignment="1">
      <alignment horizontal="center" vertical="center"/>
    </xf>
    <xf numFmtId="4" fontId="3" fillId="10" borderId="24" xfId="0" applyNumberFormat="1" applyFont="1" applyFill="1" applyBorder="1" applyAlignment="1">
      <alignment horizontal="right" vertical="center" indent="2"/>
    </xf>
    <xf numFmtId="0" fontId="0" fillId="10" borderId="12" xfId="0" applyFill="1" applyBorder="1" applyAlignment="1">
      <alignment vertical="center"/>
    </xf>
    <xf numFmtId="49" fontId="0" fillId="10" borderId="12" xfId="0" applyNumberFormat="1" applyFill="1" applyBorder="1" applyAlignment="1">
      <alignment horizontal="left" vertical="center" wrapText="1"/>
    </xf>
    <xf numFmtId="4" fontId="0" fillId="16" borderId="22" xfId="0" applyNumberFormat="1" applyFill="1" applyBorder="1" applyAlignment="1">
      <alignment horizontal="right" vertical="center" wrapText="1" indent="2"/>
    </xf>
    <xf numFmtId="4" fontId="13" fillId="16" borderId="16" xfId="0" applyNumberFormat="1" applyFont="1" applyFill="1" applyBorder="1" applyAlignment="1">
      <alignment horizontal="right" vertical="center" wrapText="1" indent="2"/>
    </xf>
    <xf numFmtId="4" fontId="13" fillId="16" borderId="17" xfId="0" applyNumberFormat="1" applyFont="1" applyFill="1" applyBorder="1" applyAlignment="1">
      <alignment horizontal="right" vertical="center" wrapText="1" indent="2"/>
    </xf>
    <xf numFmtId="4" fontId="0" fillId="10" borderId="12" xfId="0" applyNumberFormat="1" applyFill="1" applyBorder="1" applyAlignment="1">
      <alignment horizontal="right" vertical="center" indent="2"/>
    </xf>
    <xf numFmtId="4" fontId="0" fillId="11" borderId="31" xfId="0" applyNumberFormat="1" applyFill="1" applyBorder="1" applyAlignment="1">
      <alignment horizontal="right" vertical="center" indent="2"/>
    </xf>
    <xf numFmtId="4" fontId="3" fillId="10" borderId="12" xfId="0" applyNumberFormat="1" applyFont="1" applyFill="1" applyBorder="1" applyAlignment="1">
      <alignment horizontal="right" vertical="center" indent="2"/>
    </xf>
    <xf numFmtId="4" fontId="3" fillId="11" borderId="24" xfId="0" applyNumberFormat="1" applyFont="1" applyFill="1" applyBorder="1" applyAlignment="1">
      <alignment horizontal="right" vertical="center" indent="2"/>
    </xf>
    <xf numFmtId="4" fontId="3" fillId="5" borderId="29" xfId="0" applyNumberFormat="1" applyFont="1" applyFill="1" applyBorder="1" applyAlignment="1">
      <alignment horizontal="right" vertical="center" wrapText="1" indent="2"/>
    </xf>
    <xf numFmtId="4" fontId="3" fillId="5" borderId="47" xfId="0" applyNumberFormat="1" applyFont="1" applyFill="1" applyBorder="1" applyAlignment="1">
      <alignment horizontal="right" vertical="center" wrapText="1" indent="2"/>
    </xf>
    <xf numFmtId="0" fontId="0" fillId="5" borderId="12" xfId="0" applyFill="1" applyBorder="1" applyAlignment="1">
      <alignment horizontal="center" vertical="center"/>
    </xf>
    <xf numFmtId="0" fontId="0" fillId="5" borderId="12" xfId="0" applyFill="1" applyBorder="1" applyAlignment="1">
      <alignment horizontal="left" vertical="center" wrapText="1"/>
    </xf>
    <xf numFmtId="0" fontId="0" fillId="5" borderId="23" xfId="0" applyFill="1" applyBorder="1" applyAlignment="1">
      <alignment horizontal="center" vertical="center" wrapText="1"/>
    </xf>
    <xf numFmtId="0" fontId="0" fillId="5" borderId="12" xfId="0" applyFill="1" applyBorder="1" applyAlignment="1">
      <alignment vertical="center" wrapText="1"/>
    </xf>
    <xf numFmtId="0" fontId="0" fillId="17" borderId="21" xfId="0" applyFill="1" applyBorder="1" applyAlignment="1">
      <alignment horizontal="center" vertical="center"/>
    </xf>
    <xf numFmtId="0" fontId="0" fillId="17" borderId="9" xfId="0" applyFill="1" applyBorder="1" applyAlignment="1">
      <alignment horizontal="center" vertical="center"/>
    </xf>
    <xf numFmtId="0" fontId="0" fillId="17" borderId="9" xfId="0" applyFill="1" applyBorder="1" applyAlignment="1">
      <alignment horizontal="left" vertical="center" wrapText="1"/>
    </xf>
    <xf numFmtId="4" fontId="0" fillId="17" borderId="9" xfId="0" applyNumberFormat="1" applyFill="1" applyBorder="1" applyAlignment="1">
      <alignment horizontal="right" vertical="center" wrapText="1" indent="2"/>
    </xf>
    <xf numFmtId="4" fontId="0" fillId="18" borderId="22" xfId="0" applyNumberFormat="1" applyFill="1" applyBorder="1" applyAlignment="1">
      <alignment horizontal="right" vertical="center" wrapText="1" indent="2"/>
    </xf>
    <xf numFmtId="0" fontId="0" fillId="17" borderId="23" xfId="0" applyFill="1" applyBorder="1" applyAlignment="1">
      <alignment horizontal="center" vertical="center" wrapText="1"/>
    </xf>
    <xf numFmtId="0" fontId="0" fillId="17" borderId="12" xfId="0" applyFill="1" applyBorder="1" applyAlignment="1">
      <alignment vertical="center" wrapText="1"/>
    </xf>
    <xf numFmtId="4" fontId="3" fillId="18" borderId="12" xfId="0" applyNumberFormat="1" applyFont="1" applyFill="1" applyBorder="1" applyAlignment="1">
      <alignment horizontal="right" vertical="center" wrapText="1" indent="2"/>
    </xf>
    <xf numFmtId="4" fontId="3" fillId="17" borderId="24" xfId="0" applyNumberFormat="1" applyFont="1" applyFill="1" applyBorder="1" applyAlignment="1">
      <alignment horizontal="right" vertical="center" wrapText="1" indent="2"/>
    </xf>
    <xf numFmtId="4" fontId="0" fillId="17" borderId="7" xfId="0" applyNumberFormat="1" applyFill="1" applyBorder="1" applyAlignment="1">
      <alignment horizontal="right" vertical="center" wrapText="1" indent="2"/>
    </xf>
    <xf numFmtId="4" fontId="0" fillId="18" borderId="36" xfId="0" applyNumberFormat="1" applyFill="1" applyBorder="1" applyAlignment="1">
      <alignment horizontal="right" vertical="center" wrapText="1" indent="2"/>
    </xf>
    <xf numFmtId="0" fontId="0" fillId="17" borderId="7" xfId="0" applyFill="1" applyBorder="1" applyAlignment="1">
      <alignment horizontal="center" vertical="center"/>
    </xf>
    <xf numFmtId="0" fontId="0" fillId="17" borderId="7" xfId="0" applyFill="1" applyBorder="1" applyAlignment="1">
      <alignment horizontal="left" vertical="center" wrapText="1"/>
    </xf>
    <xf numFmtId="0" fontId="0" fillId="17" borderId="16" xfId="0" applyFill="1" applyBorder="1" applyAlignment="1">
      <alignment horizontal="center" vertical="center"/>
    </xf>
    <xf numFmtId="0" fontId="0" fillId="17" borderId="16" xfId="0" applyFill="1" applyBorder="1" applyAlignment="1">
      <alignment horizontal="left" vertical="center" wrapText="1"/>
    </xf>
    <xf numFmtId="4" fontId="0" fillId="17" borderId="16" xfId="0" applyNumberFormat="1" applyFill="1" applyBorder="1" applyAlignment="1">
      <alignment horizontal="right" vertical="center" wrapText="1" indent="2"/>
    </xf>
    <xf numFmtId="4" fontId="0" fillId="18" borderId="17" xfId="0" applyNumberFormat="1" applyFill="1" applyBorder="1" applyAlignment="1">
      <alignment horizontal="right" vertical="center" wrapText="1" indent="2"/>
    </xf>
    <xf numFmtId="0" fontId="0" fillId="17" borderId="9" xfId="0" applyFill="1" applyBorder="1" applyAlignment="1">
      <alignment horizontal="center" vertical="center" wrapText="1"/>
    </xf>
    <xf numFmtId="4" fontId="0" fillId="18" borderId="9" xfId="0" applyNumberFormat="1" applyFill="1" applyBorder="1" applyAlignment="1">
      <alignment horizontal="right" vertical="center" wrapText="1" indent="2"/>
    </xf>
    <xf numFmtId="4" fontId="0" fillId="17" borderId="22" xfId="0" applyNumberFormat="1" applyFill="1" applyBorder="1" applyAlignment="1">
      <alignment horizontal="right" vertical="center" wrapText="1" indent="2"/>
    </xf>
    <xf numFmtId="4" fontId="3" fillId="17" borderId="12" xfId="0" applyNumberFormat="1" applyFont="1" applyFill="1" applyBorder="1" applyAlignment="1">
      <alignment horizontal="right" vertical="center" wrapText="1" indent="2"/>
    </xf>
    <xf numFmtId="0" fontId="21" fillId="17" borderId="16" xfId="0" applyFont="1" applyFill="1" applyBorder="1" applyAlignment="1">
      <alignment horizontal="center" vertical="center" wrapText="1"/>
    </xf>
    <xf numFmtId="0" fontId="21" fillId="17" borderId="16" xfId="0" applyFont="1" applyFill="1" applyBorder="1" applyAlignment="1">
      <alignment horizontal="left" vertical="center" wrapText="1"/>
    </xf>
    <xf numFmtId="4" fontId="0" fillId="18" borderId="16" xfId="0" applyNumberFormat="1" applyFill="1" applyBorder="1" applyAlignment="1">
      <alignment horizontal="right" vertical="center" wrapText="1" indent="2"/>
    </xf>
    <xf numFmtId="4" fontId="0" fillId="17" borderId="17" xfId="0" applyNumberFormat="1" applyFill="1" applyBorder="1" applyAlignment="1">
      <alignment horizontal="right" vertical="center" wrapText="1" indent="2"/>
    </xf>
    <xf numFmtId="4" fontId="0" fillId="6" borderId="0" xfId="0" applyNumberFormat="1" applyFill="1" applyAlignment="1">
      <alignment vertical="center"/>
    </xf>
    <xf numFmtId="49" fontId="23" fillId="7" borderId="12" xfId="0" applyNumberFormat="1" applyFont="1" applyFill="1" applyBorder="1" applyAlignment="1">
      <alignment horizontal="center" vertical="center" wrapText="1"/>
    </xf>
    <xf numFmtId="0" fontId="23" fillId="7" borderId="12" xfId="0" applyFont="1" applyFill="1" applyBorder="1" applyAlignment="1">
      <alignment horizontal="center" vertical="center" wrapText="1"/>
    </xf>
    <xf numFmtId="4" fontId="23" fillId="7" borderId="12" xfId="0" applyNumberFormat="1" applyFont="1" applyFill="1" applyBorder="1" applyAlignment="1">
      <alignment horizontal="center" vertical="center" wrapText="1"/>
    </xf>
    <xf numFmtId="0" fontId="11" fillId="7" borderId="12" xfId="0" applyFont="1" applyFill="1" applyBorder="1" applyAlignment="1">
      <alignment horizontal="center" vertical="center"/>
    </xf>
    <xf numFmtId="49" fontId="11" fillId="6" borderId="12" xfId="0" applyNumberFormat="1" applyFont="1" applyFill="1" applyBorder="1" applyAlignment="1">
      <alignment horizontal="center" vertical="center" wrapText="1"/>
    </xf>
    <xf numFmtId="0" fontId="11" fillId="6" borderId="12" xfId="0" applyFont="1" applyFill="1" applyBorder="1"/>
    <xf numFmtId="4" fontId="0" fillId="6" borderId="12" xfId="0" applyNumberFormat="1" applyFill="1" applyBorder="1" applyAlignment="1">
      <alignment horizontal="right" vertical="center" wrapText="1" indent="3"/>
    </xf>
    <xf numFmtId="0" fontId="0" fillId="6" borderId="12" xfId="0" applyFill="1" applyBorder="1" applyAlignment="1">
      <alignment vertical="center"/>
    </xf>
    <xf numFmtId="49" fontId="0" fillId="6" borderId="12" xfId="0" applyNumberFormat="1" applyFill="1" applyBorder="1" applyAlignment="1">
      <alignment horizontal="center" vertical="center"/>
    </xf>
    <xf numFmtId="0" fontId="0" fillId="6" borderId="12" xfId="0" applyFill="1" applyBorder="1" applyAlignment="1">
      <alignment vertical="center" wrapText="1"/>
    </xf>
    <xf numFmtId="49" fontId="0" fillId="6" borderId="12" xfId="0" applyNumberFormat="1" applyFill="1" applyBorder="1" applyAlignment="1">
      <alignment horizontal="center" vertical="center" wrapText="1"/>
    </xf>
    <xf numFmtId="0" fontId="11" fillId="6" borderId="12" xfId="0" applyFont="1" applyFill="1" applyBorder="1" applyAlignment="1">
      <alignment vertical="center" wrapText="1"/>
    </xf>
    <xf numFmtId="0" fontId="0" fillId="6" borderId="33" xfId="0" applyFill="1" applyBorder="1" applyAlignment="1">
      <alignment vertical="center" wrapText="1"/>
    </xf>
    <xf numFmtId="4" fontId="0" fillId="12" borderId="12" xfId="0" applyNumberFormat="1" applyFill="1" applyBorder="1" applyAlignment="1">
      <alignment horizontal="right" vertical="center" wrapText="1" indent="3"/>
    </xf>
    <xf numFmtId="0" fontId="24" fillId="6" borderId="12" xfId="0" applyFont="1" applyFill="1" applyBorder="1" applyAlignment="1">
      <alignment vertical="center"/>
    </xf>
    <xf numFmtId="4" fontId="0" fillId="6" borderId="9" xfId="0" applyNumberFormat="1" applyFill="1" applyBorder="1" applyAlignment="1">
      <alignment horizontal="right" vertical="center" wrapText="1" indent="3"/>
    </xf>
    <xf numFmtId="4" fontId="26" fillId="7" borderId="12" xfId="0" applyNumberFormat="1" applyFont="1" applyFill="1" applyBorder="1" applyAlignment="1">
      <alignment horizontal="right" vertical="center"/>
    </xf>
    <xf numFmtId="4" fontId="26" fillId="7" borderId="12" xfId="0" applyNumberFormat="1" applyFont="1" applyFill="1" applyBorder="1" applyAlignment="1">
      <alignment horizontal="right" indent="3"/>
    </xf>
    <xf numFmtId="4" fontId="0" fillId="6" borderId="0" xfId="0" applyNumberFormat="1" applyFill="1" applyAlignment="1">
      <alignment horizontal="right" vertical="center"/>
    </xf>
    <xf numFmtId="49" fontId="0" fillId="19" borderId="12" xfId="0" applyNumberFormat="1" applyFill="1" applyBorder="1" applyAlignment="1">
      <alignment horizontal="center" vertical="center" wrapText="1"/>
    </xf>
    <xf numFmtId="0" fontId="0" fillId="19" borderId="12" xfId="0" applyFill="1" applyBorder="1" applyAlignment="1">
      <alignment vertical="center" wrapText="1"/>
    </xf>
    <xf numFmtId="4" fontId="0" fillId="19" borderId="12" xfId="0" applyNumberFormat="1" applyFill="1" applyBorder="1" applyAlignment="1">
      <alignment horizontal="right" vertical="center" wrapText="1"/>
    </xf>
    <xf numFmtId="4" fontId="0" fillId="19" borderId="12" xfId="0" applyNumberFormat="1" applyFill="1" applyBorder="1" applyAlignment="1">
      <alignment horizontal="right" vertical="center" wrapText="1" indent="3"/>
    </xf>
    <xf numFmtId="0" fontId="0" fillId="19" borderId="12" xfId="0" applyFill="1" applyBorder="1" applyAlignment="1">
      <alignment vertical="center"/>
    </xf>
    <xf numFmtId="4" fontId="11" fillId="6" borderId="12" xfId="0" applyNumberFormat="1" applyFont="1" applyFill="1" applyBorder="1" applyAlignment="1">
      <alignment horizontal="right" vertical="center"/>
    </xf>
    <xf numFmtId="0" fontId="0" fillId="6" borderId="12" xfId="0" applyFill="1" applyBorder="1" applyAlignment="1">
      <alignment horizontal="center" vertical="center"/>
    </xf>
    <xf numFmtId="0" fontId="0" fillId="0" borderId="12" xfId="0" applyBorder="1"/>
    <xf numFmtId="0" fontId="27" fillId="0" borderId="0" xfId="0" applyFont="1"/>
    <xf numFmtId="4" fontId="0" fillId="5" borderId="31" xfId="0" applyNumberFormat="1" applyFill="1" applyBorder="1" applyAlignment="1">
      <alignment horizontal="center" vertical="center" wrapText="1"/>
    </xf>
    <xf numFmtId="0" fontId="0" fillId="6" borderId="0" xfId="0" applyFill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left" vertical="center"/>
    </xf>
    <xf numFmtId="0" fontId="6" fillId="7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4" fontId="0" fillId="6" borderId="1" xfId="0" applyNumberForma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4" fillId="7" borderId="0" xfId="0" applyFont="1" applyFill="1" applyAlignment="1">
      <alignment horizontal="center" vertical="center" wrapText="1"/>
    </xf>
    <xf numFmtId="49" fontId="25" fillId="7" borderId="12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6000000}"/>
  </cellStyles>
  <dxfs count="5">
    <dxf>
      <font>
        <color rgb="FF339933"/>
      </font>
    </dxf>
    <dxf>
      <font>
        <color rgb="FF403152"/>
      </font>
    </dxf>
    <dxf>
      <font>
        <color rgb="FF339933"/>
      </font>
    </dxf>
    <dxf>
      <font>
        <color rgb="FF604A7B"/>
      </font>
    </dxf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43C"/>
      <rgbColor rgb="FF000080"/>
      <rgbColor rgb="FF7F6633"/>
      <rgbColor rgb="FF800080"/>
      <rgbColor rgb="FF009999"/>
      <rgbColor rgb="FFBFBFBF"/>
      <rgbColor rgb="FF616B4D"/>
      <rgbColor rgb="FF9999FF"/>
      <rgbColor rgb="FF993366"/>
      <rgbColor rgb="FFFFFFCC"/>
      <rgbColor rgb="FFDCE6F2"/>
      <rgbColor rgb="FF660066"/>
      <rgbColor rgb="FFFF7F7F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B050"/>
      <rgbColor rgb="FF0000FF"/>
      <rgbColor rgb="FF00CCFF"/>
      <rgbColor rgb="FFCCFFFF"/>
      <rgbColor rgb="FFD7E4BD"/>
      <rgbColor rgb="FFFFFF99"/>
      <rgbColor rgb="FFC3D69B"/>
      <rgbColor rgb="FFFF99CC"/>
      <rgbColor rgb="FFB3A2C7"/>
      <rgbColor rgb="FFFFCC66"/>
      <rgbColor rgb="FF3366FF"/>
      <rgbColor rgb="FF3FAF46"/>
      <rgbColor rgb="FF92D050"/>
      <rgbColor rgb="FFBBE33D"/>
      <rgbColor rgb="FFFF9900"/>
      <rgbColor rgb="FFE46C0A"/>
      <rgbColor rgb="FF604A7B"/>
      <rgbColor rgb="FF969696"/>
      <rgbColor rgb="FF003366"/>
      <rgbColor rgb="FF339933"/>
      <rgbColor rgb="FF003300"/>
      <rgbColor rgb="FF333300"/>
      <rgbColor rgb="FF993300"/>
      <rgbColor rgb="FF993366"/>
      <rgbColor rgb="FF333399"/>
      <rgbColor rgb="FF40315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C27"/>
  <sheetViews>
    <sheetView showGridLines="0" tabSelected="1" zoomScale="68" zoomScaleNormal="68" workbookViewId="0"/>
  </sheetViews>
  <sheetFormatPr baseColWidth="10" defaultColWidth="11.44140625" defaultRowHeight="14.4" x14ac:dyDescent="0.3"/>
  <cols>
    <col min="1" max="1" width="6.33203125" style="3" customWidth="1"/>
    <col min="2" max="2" width="29.88671875" style="4" customWidth="1"/>
    <col min="3" max="3" width="87.33203125" style="3" customWidth="1"/>
    <col min="4" max="16384" width="11.44140625" style="3"/>
  </cols>
  <sheetData>
    <row r="2" spans="1:3" ht="58.5" customHeight="1" x14ac:dyDescent="0.3">
      <c r="B2" s="381" t="s">
        <v>0</v>
      </c>
      <c r="C2" s="381"/>
    </row>
    <row r="5" spans="1:3" x14ac:dyDescent="0.3">
      <c r="A5" s="5" t="s">
        <v>1</v>
      </c>
    </row>
    <row r="7" spans="1:3" ht="41.25" customHeight="1" x14ac:dyDescent="0.3">
      <c r="B7" s="6" t="s">
        <v>2</v>
      </c>
      <c r="C7" s="4" t="s">
        <v>3</v>
      </c>
    </row>
    <row r="8" spans="1:3" ht="6" customHeight="1" x14ac:dyDescent="0.3">
      <c r="B8" s="3"/>
    </row>
    <row r="9" spans="1:3" ht="43.5" customHeight="1" x14ac:dyDescent="0.3">
      <c r="B9" s="7" t="s">
        <v>4</v>
      </c>
      <c r="C9" s="3" t="s">
        <v>5</v>
      </c>
    </row>
    <row r="10" spans="1:3" ht="5.25" customHeight="1" x14ac:dyDescent="0.3">
      <c r="B10" s="3"/>
    </row>
    <row r="11" spans="1:3" ht="42" customHeight="1" x14ac:dyDescent="0.3">
      <c r="B11" s="8" t="s">
        <v>6</v>
      </c>
      <c r="C11" s="3" t="s">
        <v>7</v>
      </c>
    </row>
    <row r="12" spans="1:3" ht="6" customHeight="1" x14ac:dyDescent="0.3"/>
    <row r="13" spans="1:3" x14ac:dyDescent="0.3">
      <c r="B13" s="9" t="s">
        <v>8</v>
      </c>
      <c r="C13" s="3" t="s">
        <v>9</v>
      </c>
    </row>
    <row r="14" spans="1:3" ht="40.5" customHeight="1" x14ac:dyDescent="0.3"/>
    <row r="15" spans="1:3" x14ac:dyDescent="0.3">
      <c r="A15" s="5" t="s">
        <v>10</v>
      </c>
    </row>
    <row r="16" spans="1:3" ht="7.5" customHeight="1" x14ac:dyDescent="0.3"/>
    <row r="17" spans="2:3" ht="21.75" customHeight="1" x14ac:dyDescent="0.3">
      <c r="B17" s="381" t="s">
        <v>11</v>
      </c>
      <c r="C17" s="381"/>
    </row>
    <row r="18" spans="2:3" ht="30" customHeight="1" x14ac:dyDescent="0.3">
      <c r="C18" s="4" t="s">
        <v>12</v>
      </c>
    </row>
    <row r="19" spans="2:3" ht="28.8" x14ac:dyDescent="0.3">
      <c r="B19" s="3"/>
      <c r="C19" s="4" t="s">
        <v>13</v>
      </c>
    </row>
    <row r="20" spans="2:3" ht="28.8" x14ac:dyDescent="0.3">
      <c r="B20" s="3"/>
      <c r="C20" s="4" t="s">
        <v>14</v>
      </c>
    </row>
    <row r="21" spans="2:3" ht="36" customHeight="1" x14ac:dyDescent="0.3">
      <c r="B21" s="381" t="s">
        <v>15</v>
      </c>
      <c r="C21" s="381"/>
    </row>
    <row r="22" spans="2:3" ht="14.25" customHeight="1" x14ac:dyDescent="0.3">
      <c r="B22" s="381" t="s">
        <v>16</v>
      </c>
      <c r="C22" s="381"/>
    </row>
    <row r="23" spans="2:3" ht="28.8" x14ac:dyDescent="0.3">
      <c r="C23" s="4" t="s">
        <v>17</v>
      </c>
    </row>
    <row r="24" spans="2:3" ht="28.8" x14ac:dyDescent="0.3">
      <c r="C24" s="4" t="s">
        <v>18</v>
      </c>
    </row>
    <row r="25" spans="2:3" x14ac:dyDescent="0.3">
      <c r="C25" s="4"/>
    </row>
    <row r="26" spans="2:3" x14ac:dyDescent="0.3">
      <c r="B26" s="381"/>
      <c r="C26" s="381"/>
    </row>
    <row r="27" spans="2:3" x14ac:dyDescent="0.3">
      <c r="B27" s="381"/>
      <c r="C27" s="381"/>
    </row>
  </sheetData>
  <mergeCells count="6">
    <mergeCell ref="B27:C27"/>
    <mergeCell ref="B2:C2"/>
    <mergeCell ref="B17:C17"/>
    <mergeCell ref="B21:C21"/>
    <mergeCell ref="B22:C22"/>
    <mergeCell ref="B26:C26"/>
  </mergeCells>
  <pageMargins left="0.7" right="0.7" top="0.75" bottom="0.75" header="0.511811023622047" footer="0.511811023622047"/>
  <pageSetup paperSize="9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41"/>
  <sheetViews>
    <sheetView showGridLines="0" topLeftCell="C299" zoomScale="68" zoomScaleNormal="68" workbookViewId="0">
      <selection activeCell="H9" sqref="H9:I331"/>
    </sheetView>
  </sheetViews>
  <sheetFormatPr baseColWidth="10" defaultColWidth="13" defaultRowHeight="14.4" x14ac:dyDescent="0.3"/>
  <cols>
    <col min="1" max="1" width="11.5546875" style="1" hidden="1" customWidth="1"/>
    <col min="2" max="2" width="13" style="1"/>
    <col min="3" max="3" width="45" style="10" customWidth="1"/>
    <col min="4" max="4" width="15.88671875" style="11" customWidth="1"/>
    <col min="5" max="5" width="19.44140625" style="11" customWidth="1"/>
    <col min="6" max="6" width="13" style="1"/>
    <col min="7" max="7" width="52.5546875" style="12" customWidth="1"/>
    <col min="8" max="8" width="14.44140625" style="13" customWidth="1"/>
    <col min="9" max="9" width="19.33203125" style="13" customWidth="1"/>
    <col min="10" max="10" width="2.88671875" style="14" customWidth="1"/>
    <col min="11" max="11" width="13" style="11"/>
    <col min="12" max="12" width="16.109375" style="11" customWidth="1"/>
    <col min="13" max="16384" width="13" style="14"/>
  </cols>
  <sheetData>
    <row r="1" spans="1:12" ht="56.25" customHeight="1" x14ac:dyDescent="0.3">
      <c r="B1" s="376" t="s">
        <v>19</v>
      </c>
      <c r="C1" s="376"/>
      <c r="D1" s="376"/>
      <c r="E1" s="376"/>
      <c r="F1" s="376"/>
      <c r="G1" s="376"/>
      <c r="H1" s="376"/>
      <c r="I1" s="376"/>
      <c r="J1" s="376"/>
      <c r="K1" s="376"/>
      <c r="L1" s="376"/>
    </row>
    <row r="2" spans="1:12" ht="5.25" customHeight="1" x14ac:dyDescent="0.3">
      <c r="B2" s="14"/>
      <c r="C2" s="14"/>
      <c r="D2" s="14"/>
      <c r="E2" s="14"/>
      <c r="F2" s="14"/>
      <c r="G2" s="14"/>
      <c r="H2" s="15"/>
      <c r="I2" s="15"/>
      <c r="K2" s="14"/>
      <c r="L2" s="14"/>
    </row>
    <row r="3" spans="1:12" ht="15.75" customHeight="1" x14ac:dyDescent="0.3">
      <c r="B3" s="2"/>
      <c r="C3" s="16" t="s">
        <v>843</v>
      </c>
      <c r="D3" s="377"/>
      <c r="E3" s="377"/>
      <c r="F3" s="377"/>
      <c r="G3" s="377"/>
      <c r="H3" s="377"/>
      <c r="I3" s="377"/>
      <c r="J3" s="2"/>
      <c r="K3" s="2"/>
      <c r="L3" s="2"/>
    </row>
    <row r="4" spans="1:12" ht="15.75" customHeight="1" x14ac:dyDescent="0.3">
      <c r="B4" s="2"/>
      <c r="C4" s="16" t="s">
        <v>20</v>
      </c>
      <c r="D4" s="377"/>
      <c r="E4" s="377"/>
      <c r="F4" s="377"/>
      <c r="G4" s="377"/>
      <c r="H4" s="377"/>
      <c r="I4" s="377"/>
      <c r="J4" s="2"/>
      <c r="K4" s="2"/>
      <c r="L4" s="2"/>
    </row>
    <row r="5" spans="1:12" ht="15.75" customHeight="1" x14ac:dyDescent="0.3">
      <c r="B5" s="2"/>
      <c r="C5" s="16" t="s">
        <v>21</v>
      </c>
      <c r="D5" s="377"/>
      <c r="E5" s="377"/>
      <c r="F5" s="377"/>
      <c r="G5" s="377"/>
      <c r="H5" s="377"/>
      <c r="I5" s="377"/>
      <c r="J5" s="2"/>
      <c r="K5" s="2"/>
      <c r="L5" s="2"/>
    </row>
    <row r="6" spans="1:12" ht="7.5" customHeight="1" x14ac:dyDescent="0.3"/>
    <row r="7" spans="1:12" ht="45.75" customHeight="1" x14ac:dyDescent="0.3">
      <c r="A7" s="378" t="s">
        <v>22</v>
      </c>
      <c r="B7" s="378"/>
      <c r="C7" s="378"/>
      <c r="D7" s="378"/>
      <c r="E7" s="378"/>
      <c r="F7" s="379" t="s">
        <v>23</v>
      </c>
      <c r="G7" s="379"/>
      <c r="H7" s="379"/>
      <c r="I7" s="379"/>
      <c r="K7" s="380" t="s">
        <v>24</v>
      </c>
      <c r="L7" s="380"/>
    </row>
    <row r="8" spans="1:12" s="25" customFormat="1" ht="46.8" x14ac:dyDescent="0.3">
      <c r="A8" s="17" t="s">
        <v>25</v>
      </c>
      <c r="B8" s="18" t="s">
        <v>26</v>
      </c>
      <c r="C8" s="18" t="s">
        <v>27</v>
      </c>
      <c r="D8" s="19" t="s">
        <v>28</v>
      </c>
      <c r="E8" s="20" t="s">
        <v>29</v>
      </c>
      <c r="F8" s="21" t="s">
        <v>30</v>
      </c>
      <c r="G8" s="22" t="s">
        <v>31</v>
      </c>
      <c r="H8" s="23" t="s">
        <v>28</v>
      </c>
      <c r="I8" s="24" t="s">
        <v>29</v>
      </c>
      <c r="K8" s="26" t="s">
        <v>32</v>
      </c>
      <c r="L8" s="26" t="s">
        <v>33</v>
      </c>
    </row>
    <row r="9" spans="1:12" ht="28.8" x14ac:dyDescent="0.3">
      <c r="A9" s="27">
        <v>102100</v>
      </c>
      <c r="B9" s="28">
        <v>1021</v>
      </c>
      <c r="C9" s="29" t="s">
        <v>34</v>
      </c>
      <c r="D9" s="30"/>
      <c r="E9" s="31"/>
      <c r="F9" s="32">
        <v>104110</v>
      </c>
      <c r="G9" s="33" t="s">
        <v>35</v>
      </c>
      <c r="H9" s="34"/>
      <c r="I9" s="35"/>
      <c r="J9" s="36"/>
      <c r="K9" s="37"/>
      <c r="L9" s="37"/>
    </row>
    <row r="10" spans="1:12" ht="28.8" x14ac:dyDescent="0.3">
      <c r="A10" s="38"/>
      <c r="B10" s="39"/>
      <c r="C10" s="40"/>
      <c r="D10" s="41"/>
      <c r="E10" s="42"/>
      <c r="F10" s="43">
        <v>104910</v>
      </c>
      <c r="G10" s="44" t="s">
        <v>36</v>
      </c>
      <c r="H10" s="45"/>
      <c r="I10" s="46"/>
      <c r="J10" s="47"/>
      <c r="K10" s="48"/>
      <c r="L10" s="49">
        <f>E9-I9+H10</f>
        <v>0</v>
      </c>
    </row>
    <row r="11" spans="1:12" ht="30" customHeight="1" x14ac:dyDescent="0.3">
      <c r="A11" s="50">
        <v>102200</v>
      </c>
      <c r="B11" s="51">
        <v>1022</v>
      </c>
      <c r="C11" s="52" t="s">
        <v>37</v>
      </c>
      <c r="D11" s="30"/>
      <c r="E11" s="53"/>
      <c r="F11" s="54">
        <v>134120</v>
      </c>
      <c r="G11" s="55" t="s">
        <v>38</v>
      </c>
      <c r="H11" s="34"/>
      <c r="I11" s="56"/>
      <c r="K11" s="57"/>
      <c r="L11" s="37"/>
    </row>
    <row r="12" spans="1:12" ht="30" customHeight="1" x14ac:dyDescent="0.3">
      <c r="A12" s="50"/>
      <c r="B12" s="58"/>
      <c r="C12" s="59"/>
      <c r="D12" s="41"/>
      <c r="E12" s="42"/>
      <c r="F12" s="54">
        <v>134920</v>
      </c>
      <c r="G12" s="55" t="s">
        <v>39</v>
      </c>
      <c r="H12" s="60"/>
      <c r="I12" s="46"/>
      <c r="K12" s="57"/>
      <c r="L12" s="49">
        <f>E11-I11+H12</f>
        <v>0</v>
      </c>
    </row>
    <row r="13" spans="1:12" ht="28.8" x14ac:dyDescent="0.3">
      <c r="A13" s="50">
        <v>102300</v>
      </c>
      <c r="B13" s="51">
        <v>1023</v>
      </c>
      <c r="C13" s="52" t="s">
        <v>40</v>
      </c>
      <c r="D13" s="30"/>
      <c r="E13" s="53"/>
      <c r="F13" s="54">
        <v>134130</v>
      </c>
      <c r="G13" s="55" t="s">
        <v>41</v>
      </c>
      <c r="H13" s="61"/>
      <c r="I13" s="56"/>
      <c r="K13" s="57"/>
      <c r="L13" s="48"/>
    </row>
    <row r="14" spans="1:12" ht="28.8" x14ac:dyDescent="0.3">
      <c r="A14" s="50"/>
      <c r="B14" s="58"/>
      <c r="C14" s="59"/>
      <c r="D14" s="41"/>
      <c r="E14" s="42"/>
      <c r="F14" s="54">
        <v>134930</v>
      </c>
      <c r="G14" s="55" t="s">
        <v>42</v>
      </c>
      <c r="H14" s="60"/>
      <c r="I14" s="46"/>
      <c r="K14" s="57"/>
      <c r="L14" s="49">
        <f>E13-I13+H14</f>
        <v>0</v>
      </c>
    </row>
    <row r="15" spans="1:12" ht="28.8" x14ac:dyDescent="0.3">
      <c r="A15" s="50">
        <v>102400</v>
      </c>
      <c r="B15" s="51">
        <v>1024</v>
      </c>
      <c r="C15" s="52" t="s">
        <v>43</v>
      </c>
      <c r="D15" s="30"/>
      <c r="E15" s="53"/>
      <c r="F15" s="54">
        <v>134180</v>
      </c>
      <c r="G15" s="62" t="s">
        <v>44</v>
      </c>
      <c r="H15" s="63"/>
      <c r="I15" s="56"/>
      <c r="K15" s="57"/>
      <c r="L15" s="48"/>
    </row>
    <row r="16" spans="1:12" ht="28.8" x14ac:dyDescent="0.3">
      <c r="A16" s="64"/>
      <c r="B16" s="58"/>
      <c r="C16" s="59"/>
      <c r="D16" s="41"/>
      <c r="E16" s="42"/>
      <c r="F16" s="65">
        <v>134980</v>
      </c>
      <c r="G16" s="66" t="s">
        <v>45</v>
      </c>
      <c r="H16" s="60"/>
      <c r="I16" s="46"/>
      <c r="K16" s="67"/>
      <c r="L16" s="49">
        <f>E15-I15+H16</f>
        <v>0</v>
      </c>
    </row>
    <row r="17" spans="1:12" ht="28.8" x14ac:dyDescent="0.3">
      <c r="A17" s="64">
        <v>102700</v>
      </c>
      <c r="B17" s="51">
        <v>1027</v>
      </c>
      <c r="C17" s="52" t="s">
        <v>46</v>
      </c>
      <c r="D17" s="30"/>
      <c r="E17" s="53"/>
      <c r="F17" s="68">
        <v>104110</v>
      </c>
      <c r="G17" s="69" t="s">
        <v>35</v>
      </c>
      <c r="H17" s="70"/>
      <c r="I17" s="56"/>
      <c r="K17" s="67"/>
      <c r="L17" s="48"/>
    </row>
    <row r="18" spans="1:12" ht="28.8" x14ac:dyDescent="0.3">
      <c r="A18" s="64"/>
      <c r="B18" s="58"/>
      <c r="C18" s="59"/>
      <c r="D18" s="41"/>
      <c r="E18" s="42"/>
      <c r="F18" s="68">
        <v>104910</v>
      </c>
      <c r="G18" s="69" t="s">
        <v>36</v>
      </c>
      <c r="H18" s="60"/>
      <c r="I18" s="46"/>
      <c r="K18" s="67"/>
      <c r="L18" s="49">
        <f>E17-I17+H18</f>
        <v>0</v>
      </c>
    </row>
    <row r="19" spans="1:12" ht="28.8" x14ac:dyDescent="0.3">
      <c r="A19" s="64">
        <v>103100</v>
      </c>
      <c r="B19" s="51">
        <v>1031</v>
      </c>
      <c r="C19" s="52" t="s">
        <v>47</v>
      </c>
      <c r="D19" s="30"/>
      <c r="E19" s="53"/>
      <c r="F19" s="68">
        <v>104120</v>
      </c>
      <c r="G19" s="69" t="s">
        <v>48</v>
      </c>
      <c r="H19" s="70"/>
      <c r="I19" s="56"/>
      <c r="K19" s="71"/>
      <c r="L19" s="48"/>
    </row>
    <row r="20" spans="1:12" ht="28.8" x14ac:dyDescent="0.3">
      <c r="A20" s="64"/>
      <c r="B20" s="58"/>
      <c r="C20" s="59"/>
      <c r="D20" s="41"/>
      <c r="E20" s="42"/>
      <c r="F20" s="65">
        <v>104920</v>
      </c>
      <c r="G20" s="72" t="s">
        <v>49</v>
      </c>
      <c r="H20" s="60"/>
      <c r="I20" s="46"/>
      <c r="K20" s="71"/>
      <c r="L20" s="49">
        <f>E19-I19+H20</f>
        <v>0</v>
      </c>
    </row>
    <row r="21" spans="1:12" ht="28.8" x14ac:dyDescent="0.3">
      <c r="A21" s="50">
        <v>103200</v>
      </c>
      <c r="B21" s="73">
        <v>1032</v>
      </c>
      <c r="C21" s="74" t="s">
        <v>50</v>
      </c>
      <c r="D21" s="75"/>
      <c r="E21" s="76"/>
      <c r="F21" s="54">
        <v>134120</v>
      </c>
      <c r="G21" s="55" t="s">
        <v>51</v>
      </c>
      <c r="H21" s="77"/>
      <c r="I21" s="78"/>
      <c r="K21" s="57"/>
      <c r="L21" s="79">
        <f t="shared" ref="L21:L37" si="0">E21-I21</f>
        <v>0</v>
      </c>
    </row>
    <row r="22" spans="1:12" ht="28.8" x14ac:dyDescent="0.3">
      <c r="A22" s="50">
        <v>103300</v>
      </c>
      <c r="B22" s="73">
        <v>1033</v>
      </c>
      <c r="C22" s="74" t="s">
        <v>52</v>
      </c>
      <c r="D22" s="75"/>
      <c r="E22" s="76"/>
      <c r="F22" s="54">
        <v>134130</v>
      </c>
      <c r="G22" s="55" t="s">
        <v>53</v>
      </c>
      <c r="H22" s="34"/>
      <c r="I22" s="56"/>
      <c r="K22" s="57"/>
      <c r="L22" s="79">
        <f t="shared" si="0"/>
        <v>0</v>
      </c>
    </row>
    <row r="23" spans="1:12" ht="28.8" x14ac:dyDescent="0.3">
      <c r="A23" s="64">
        <v>103400</v>
      </c>
      <c r="B23" s="51">
        <v>1034</v>
      </c>
      <c r="C23" s="52" t="s">
        <v>54</v>
      </c>
      <c r="D23" s="30"/>
      <c r="E23" s="53"/>
      <c r="F23" s="80">
        <v>134180</v>
      </c>
      <c r="G23" s="81" t="s">
        <v>55</v>
      </c>
      <c r="H23" s="82"/>
      <c r="I23" s="56"/>
      <c r="K23" s="71"/>
      <c r="L23" s="79">
        <f t="shared" si="0"/>
        <v>0</v>
      </c>
    </row>
    <row r="24" spans="1:12" ht="28.8" x14ac:dyDescent="0.3">
      <c r="A24" s="83">
        <v>103500</v>
      </c>
      <c r="B24" s="73">
        <v>1035</v>
      </c>
      <c r="C24" s="74" t="s">
        <v>56</v>
      </c>
      <c r="D24" s="75"/>
      <c r="E24" s="76"/>
      <c r="F24" s="54">
        <v>134180</v>
      </c>
      <c r="G24" s="55" t="s">
        <v>57</v>
      </c>
      <c r="H24" s="34"/>
      <c r="I24" s="78"/>
      <c r="K24" s="57"/>
      <c r="L24" s="79">
        <f t="shared" si="0"/>
        <v>0</v>
      </c>
    </row>
    <row r="25" spans="1:12" ht="43.2" x14ac:dyDescent="0.3">
      <c r="A25" s="83">
        <v>131100</v>
      </c>
      <c r="B25" s="73">
        <v>1311</v>
      </c>
      <c r="C25" s="74" t="s">
        <v>58</v>
      </c>
      <c r="D25" s="75"/>
      <c r="E25" s="76"/>
      <c r="F25" s="54">
        <v>104110</v>
      </c>
      <c r="G25" s="55" t="s">
        <v>59</v>
      </c>
      <c r="H25" s="34"/>
      <c r="I25" s="56"/>
      <c r="K25" s="57"/>
      <c r="L25" s="79">
        <f t="shared" si="0"/>
        <v>0</v>
      </c>
    </row>
    <row r="26" spans="1:12" ht="28.8" x14ac:dyDescent="0.3">
      <c r="A26" s="50">
        <v>131200</v>
      </c>
      <c r="B26" s="73">
        <v>1312</v>
      </c>
      <c r="C26" s="74" t="s">
        <v>60</v>
      </c>
      <c r="D26" s="75"/>
      <c r="E26" s="76"/>
      <c r="F26" s="54">
        <v>134120</v>
      </c>
      <c r="G26" s="55" t="s">
        <v>51</v>
      </c>
      <c r="H26" s="34"/>
      <c r="I26" s="56"/>
      <c r="K26" s="57"/>
      <c r="L26" s="79">
        <f t="shared" si="0"/>
        <v>0</v>
      </c>
    </row>
    <row r="27" spans="1:12" ht="28.8" x14ac:dyDescent="0.3">
      <c r="A27" s="50">
        <v>131300</v>
      </c>
      <c r="B27" s="73">
        <v>1313</v>
      </c>
      <c r="C27" s="74" t="s">
        <v>61</v>
      </c>
      <c r="D27" s="75"/>
      <c r="E27" s="76"/>
      <c r="F27" s="54">
        <v>134130</v>
      </c>
      <c r="G27" s="55" t="s">
        <v>53</v>
      </c>
      <c r="H27" s="34"/>
      <c r="I27" s="56"/>
      <c r="K27" s="57"/>
      <c r="L27" s="79">
        <f t="shared" si="0"/>
        <v>0</v>
      </c>
    </row>
    <row r="28" spans="1:12" ht="28.8" x14ac:dyDescent="0.3">
      <c r="A28" s="50">
        <v>131400</v>
      </c>
      <c r="B28" s="73">
        <v>1314</v>
      </c>
      <c r="C28" s="74" t="s">
        <v>62</v>
      </c>
      <c r="D28" s="75"/>
      <c r="E28" s="76"/>
      <c r="F28" s="54">
        <v>134140</v>
      </c>
      <c r="G28" s="55" t="s">
        <v>63</v>
      </c>
      <c r="H28" s="34"/>
      <c r="I28" s="56"/>
      <c r="K28" s="57"/>
      <c r="L28" s="79">
        <f t="shared" si="0"/>
        <v>0</v>
      </c>
    </row>
    <row r="29" spans="1:12" ht="28.8" x14ac:dyDescent="0.3">
      <c r="A29" s="50">
        <v>131500</v>
      </c>
      <c r="B29" s="73">
        <v>1315</v>
      </c>
      <c r="C29" s="74" t="s">
        <v>64</v>
      </c>
      <c r="D29" s="75"/>
      <c r="E29" s="76"/>
      <c r="F29" s="54">
        <v>134150</v>
      </c>
      <c r="G29" s="55" t="s">
        <v>65</v>
      </c>
      <c r="H29" s="34"/>
      <c r="I29" s="56"/>
      <c r="K29" s="57"/>
      <c r="L29" s="79">
        <f t="shared" si="0"/>
        <v>0</v>
      </c>
    </row>
    <row r="30" spans="1:12" ht="28.8" x14ac:dyDescent="0.3">
      <c r="A30" s="64">
        <v>131600</v>
      </c>
      <c r="B30" s="51">
        <v>1316</v>
      </c>
      <c r="C30" s="52" t="s">
        <v>66</v>
      </c>
      <c r="D30" s="30"/>
      <c r="E30" s="53"/>
      <c r="F30" s="68">
        <v>134170</v>
      </c>
      <c r="G30" s="69" t="s">
        <v>67</v>
      </c>
      <c r="H30" s="82"/>
      <c r="I30" s="56"/>
      <c r="K30" s="71"/>
      <c r="L30" s="79">
        <f t="shared" si="0"/>
        <v>0</v>
      </c>
    </row>
    <row r="31" spans="1:12" ht="28.8" x14ac:dyDescent="0.3">
      <c r="A31" s="50">
        <v>131810</v>
      </c>
      <c r="B31" s="73">
        <v>13181</v>
      </c>
      <c r="C31" s="74" t="s">
        <v>68</v>
      </c>
      <c r="D31" s="75"/>
      <c r="E31" s="84"/>
      <c r="F31" s="54">
        <v>134180</v>
      </c>
      <c r="G31" s="55" t="s">
        <v>57</v>
      </c>
      <c r="H31" s="34"/>
      <c r="I31" s="56"/>
      <c r="K31" s="57"/>
      <c r="L31" s="79">
        <f t="shared" si="0"/>
        <v>0</v>
      </c>
    </row>
    <row r="32" spans="1:12" ht="28.8" x14ac:dyDescent="0.3">
      <c r="A32" s="50">
        <v>131820</v>
      </c>
      <c r="B32" s="73">
        <v>13182</v>
      </c>
      <c r="C32" s="74" t="s">
        <v>69</v>
      </c>
      <c r="D32" s="75"/>
      <c r="E32" s="84"/>
      <c r="F32" s="54">
        <v>134180</v>
      </c>
      <c r="G32" s="55" t="s">
        <v>57</v>
      </c>
      <c r="H32" s="34"/>
      <c r="I32" s="56"/>
      <c r="K32" s="57"/>
      <c r="L32" s="79">
        <f t="shared" si="0"/>
        <v>0</v>
      </c>
    </row>
    <row r="33" spans="1:12" ht="28.8" x14ac:dyDescent="0.3">
      <c r="A33" s="50">
        <v>131830</v>
      </c>
      <c r="B33" s="73">
        <v>13183</v>
      </c>
      <c r="C33" s="74" t="s">
        <v>70</v>
      </c>
      <c r="D33" s="75"/>
      <c r="E33" s="84"/>
      <c r="F33" s="54">
        <v>134180</v>
      </c>
      <c r="G33" s="55" t="s">
        <v>57</v>
      </c>
      <c r="H33" s="34"/>
      <c r="I33" s="56"/>
      <c r="K33" s="57"/>
      <c r="L33" s="79">
        <f t="shared" si="0"/>
        <v>0</v>
      </c>
    </row>
    <row r="34" spans="1:12" ht="28.8" x14ac:dyDescent="0.3">
      <c r="A34" s="50">
        <v>131850</v>
      </c>
      <c r="B34" s="73">
        <v>13185</v>
      </c>
      <c r="C34" s="74" t="s">
        <v>71</v>
      </c>
      <c r="D34" s="75"/>
      <c r="E34" s="76"/>
      <c r="F34" s="54">
        <v>134180</v>
      </c>
      <c r="G34" s="55" t="s">
        <v>57</v>
      </c>
      <c r="H34" s="34"/>
      <c r="I34" s="56"/>
      <c r="K34" s="57"/>
      <c r="L34" s="79">
        <f t="shared" si="0"/>
        <v>0</v>
      </c>
    </row>
    <row r="35" spans="1:12" ht="28.8" x14ac:dyDescent="0.3">
      <c r="A35" s="50">
        <v>131860</v>
      </c>
      <c r="B35" s="73">
        <v>13186</v>
      </c>
      <c r="C35" s="74" t="s">
        <v>72</v>
      </c>
      <c r="D35" s="75"/>
      <c r="E35" s="84"/>
      <c r="F35" s="54">
        <v>134180</v>
      </c>
      <c r="G35" s="55" t="s">
        <v>57</v>
      </c>
      <c r="H35" s="34"/>
      <c r="I35" s="56"/>
      <c r="K35" s="57"/>
      <c r="L35" s="79">
        <f t="shared" si="0"/>
        <v>0</v>
      </c>
    </row>
    <row r="36" spans="1:12" ht="28.8" x14ac:dyDescent="0.3">
      <c r="A36" s="50">
        <v>131880</v>
      </c>
      <c r="B36" s="73">
        <v>13188</v>
      </c>
      <c r="C36" s="74" t="s">
        <v>73</v>
      </c>
      <c r="D36" s="75"/>
      <c r="E36" s="84"/>
      <c r="F36" s="54">
        <v>134180</v>
      </c>
      <c r="G36" s="55" t="s">
        <v>57</v>
      </c>
      <c r="H36" s="34"/>
      <c r="I36" s="56"/>
      <c r="K36" s="57"/>
      <c r="L36" s="79">
        <f t="shared" si="0"/>
        <v>0</v>
      </c>
    </row>
    <row r="37" spans="1:12" ht="28.8" x14ac:dyDescent="0.3">
      <c r="A37" s="50">
        <v>138000</v>
      </c>
      <c r="B37" s="73">
        <v>138</v>
      </c>
      <c r="C37" s="74" t="s">
        <v>74</v>
      </c>
      <c r="D37" s="75"/>
      <c r="E37" s="84"/>
      <c r="F37" s="54">
        <v>134180</v>
      </c>
      <c r="G37" s="55" t="s">
        <v>57</v>
      </c>
      <c r="H37" s="34"/>
      <c r="I37" s="56"/>
      <c r="K37" s="57"/>
      <c r="L37" s="79">
        <f t="shared" si="0"/>
        <v>0</v>
      </c>
    </row>
    <row r="38" spans="1:12" ht="28.8" x14ac:dyDescent="0.3">
      <c r="A38" s="64">
        <v>139000</v>
      </c>
      <c r="B38" s="51">
        <v>139</v>
      </c>
      <c r="C38" s="52" t="s">
        <v>75</v>
      </c>
      <c r="D38" s="85"/>
      <c r="E38" s="86"/>
      <c r="F38" s="68">
        <v>104910</v>
      </c>
      <c r="G38" s="69" t="s">
        <v>76</v>
      </c>
      <c r="H38" s="87"/>
      <c r="I38" s="82"/>
      <c r="K38" s="71"/>
      <c r="L38" s="88"/>
    </row>
    <row r="39" spans="1:12" ht="28.8" x14ac:dyDescent="0.3">
      <c r="A39" s="89">
        <v>139000</v>
      </c>
      <c r="B39" s="90">
        <v>139</v>
      </c>
      <c r="C39" s="91" t="s">
        <v>75</v>
      </c>
      <c r="D39" s="92"/>
      <c r="E39" s="93"/>
      <c r="F39" s="94">
        <v>134920</v>
      </c>
      <c r="G39" s="95" t="s">
        <v>77</v>
      </c>
      <c r="H39" s="45"/>
      <c r="I39" s="46"/>
      <c r="K39" s="96"/>
      <c r="L39" s="97"/>
    </row>
    <row r="40" spans="1:12" ht="28.8" x14ac:dyDescent="0.3">
      <c r="A40" s="89">
        <v>139000</v>
      </c>
      <c r="B40" s="90">
        <v>139</v>
      </c>
      <c r="C40" s="91" t="s">
        <v>75</v>
      </c>
      <c r="D40" s="92"/>
      <c r="E40" s="93"/>
      <c r="F40" s="94">
        <v>134930</v>
      </c>
      <c r="G40" s="95" t="s">
        <v>78</v>
      </c>
      <c r="H40" s="45"/>
      <c r="I40" s="46"/>
      <c r="K40" s="96"/>
      <c r="L40" s="97"/>
    </row>
    <row r="41" spans="1:12" ht="28.8" x14ac:dyDescent="0.3">
      <c r="A41" s="89">
        <v>139000</v>
      </c>
      <c r="B41" s="90">
        <v>139</v>
      </c>
      <c r="C41" s="91" t="s">
        <v>75</v>
      </c>
      <c r="D41" s="92"/>
      <c r="E41" s="93"/>
      <c r="F41" s="94">
        <v>134940</v>
      </c>
      <c r="G41" s="95" t="s">
        <v>79</v>
      </c>
      <c r="H41" s="60"/>
      <c r="I41" s="46"/>
      <c r="K41" s="96"/>
      <c r="L41" s="97"/>
    </row>
    <row r="42" spans="1:12" ht="28.8" x14ac:dyDescent="0.3">
      <c r="A42" s="89">
        <v>139000</v>
      </c>
      <c r="B42" s="90">
        <v>139</v>
      </c>
      <c r="C42" s="91" t="s">
        <v>75</v>
      </c>
      <c r="D42" s="92"/>
      <c r="E42" s="93"/>
      <c r="F42" s="94">
        <v>134950</v>
      </c>
      <c r="G42" s="95" t="s">
        <v>80</v>
      </c>
      <c r="H42" s="60"/>
      <c r="I42" s="46"/>
      <c r="K42" s="96"/>
      <c r="L42" s="97"/>
    </row>
    <row r="43" spans="1:12" ht="28.8" x14ac:dyDescent="0.3">
      <c r="A43" s="89">
        <v>139000</v>
      </c>
      <c r="B43" s="90">
        <v>139</v>
      </c>
      <c r="C43" s="91" t="s">
        <v>75</v>
      </c>
      <c r="D43" s="92"/>
      <c r="E43" s="93"/>
      <c r="F43" s="94">
        <v>134970</v>
      </c>
      <c r="G43" s="95" t="s">
        <v>81</v>
      </c>
      <c r="H43" s="60"/>
      <c r="I43" s="46"/>
      <c r="K43" s="96"/>
      <c r="L43" s="97"/>
    </row>
    <row r="44" spans="1:12" ht="28.8" x14ac:dyDescent="0.3">
      <c r="A44" s="98">
        <v>139000</v>
      </c>
      <c r="B44" s="99">
        <v>139</v>
      </c>
      <c r="C44" s="100" t="s">
        <v>75</v>
      </c>
      <c r="D44" s="101"/>
      <c r="E44" s="102"/>
      <c r="F44" s="103">
        <v>134980</v>
      </c>
      <c r="G44" s="104" t="s">
        <v>45</v>
      </c>
      <c r="H44" s="105"/>
      <c r="I44" s="106"/>
      <c r="J44" s="107"/>
      <c r="K44" s="108">
        <f>D38-SUM(H38:H44)</f>
        <v>0</v>
      </c>
      <c r="L44" s="109"/>
    </row>
    <row r="45" spans="1:12" x14ac:dyDescent="0.3">
      <c r="A45" s="110">
        <v>205000</v>
      </c>
      <c r="B45" s="111">
        <v>205</v>
      </c>
      <c r="C45" s="112" t="s">
        <v>82</v>
      </c>
      <c r="D45" s="113"/>
      <c r="E45" s="86"/>
      <c r="F45" s="114">
        <v>205300</v>
      </c>
      <c r="G45" s="115" t="s">
        <v>83</v>
      </c>
      <c r="H45" s="116"/>
      <c r="I45" s="82"/>
      <c r="J45" s="117"/>
      <c r="K45" s="113"/>
      <c r="L45" s="118"/>
    </row>
    <row r="46" spans="1:12" ht="43.2" x14ac:dyDescent="0.3">
      <c r="A46" s="119">
        <v>205000</v>
      </c>
      <c r="B46" s="120">
        <v>205</v>
      </c>
      <c r="C46" s="121" t="s">
        <v>82</v>
      </c>
      <c r="D46" s="41"/>
      <c r="E46" s="102"/>
      <c r="F46" s="80">
        <v>205800</v>
      </c>
      <c r="G46" s="81" t="s">
        <v>84</v>
      </c>
      <c r="H46" s="122"/>
      <c r="I46" s="106"/>
      <c r="J46" s="123"/>
      <c r="K46" s="124">
        <f>D45-H45-H46</f>
        <v>0</v>
      </c>
      <c r="L46" s="125"/>
    </row>
    <row r="47" spans="1:12" x14ac:dyDescent="0.3">
      <c r="A47" s="50">
        <v>211000</v>
      </c>
      <c r="B47" s="83">
        <v>211</v>
      </c>
      <c r="C47" s="74" t="s">
        <v>85</v>
      </c>
      <c r="D47" s="126"/>
      <c r="E47" s="75"/>
      <c r="F47" s="54">
        <v>211000</v>
      </c>
      <c r="G47" s="55" t="s">
        <v>86</v>
      </c>
      <c r="H47" s="127"/>
      <c r="I47" s="34"/>
      <c r="J47" s="123"/>
      <c r="K47" s="126">
        <f t="shared" ref="K47:K67" si="1">D47-H47</f>
        <v>0</v>
      </c>
      <c r="L47" s="128"/>
    </row>
    <row r="48" spans="1:12" ht="28.8" x14ac:dyDescent="0.3">
      <c r="A48" s="50">
        <v>212000</v>
      </c>
      <c r="B48" s="83">
        <v>212</v>
      </c>
      <c r="C48" s="74" t="s">
        <v>87</v>
      </c>
      <c r="D48" s="126"/>
      <c r="E48" s="75"/>
      <c r="F48" s="54">
        <v>212000</v>
      </c>
      <c r="G48" s="55" t="s">
        <v>88</v>
      </c>
      <c r="H48" s="127"/>
      <c r="I48" s="34"/>
      <c r="J48" s="123"/>
      <c r="K48" s="126">
        <f t="shared" si="1"/>
        <v>0</v>
      </c>
      <c r="L48" s="128"/>
    </row>
    <row r="49" spans="1:12" x14ac:dyDescent="0.3">
      <c r="A49" s="50">
        <v>213000</v>
      </c>
      <c r="B49" s="83">
        <v>213</v>
      </c>
      <c r="C49" s="74" t="s">
        <v>89</v>
      </c>
      <c r="D49" s="126"/>
      <c r="E49" s="75"/>
      <c r="F49" s="54">
        <v>213000</v>
      </c>
      <c r="G49" s="55" t="s">
        <v>90</v>
      </c>
      <c r="H49" s="127"/>
      <c r="I49" s="34"/>
      <c r="J49" s="123"/>
      <c r="K49" s="126">
        <f t="shared" si="1"/>
        <v>0</v>
      </c>
      <c r="L49" s="128"/>
    </row>
    <row r="50" spans="1:12" x14ac:dyDescent="0.3">
      <c r="A50" s="50">
        <v>214000</v>
      </c>
      <c r="B50" s="83">
        <v>214</v>
      </c>
      <c r="C50" s="74" t="s">
        <v>91</v>
      </c>
      <c r="D50" s="126"/>
      <c r="E50" s="75"/>
      <c r="F50" s="54">
        <v>214000</v>
      </c>
      <c r="G50" s="55" t="s">
        <v>92</v>
      </c>
      <c r="H50" s="127"/>
      <c r="I50" s="34"/>
      <c r="J50" s="123"/>
      <c r="K50" s="126">
        <f t="shared" si="1"/>
        <v>0</v>
      </c>
      <c r="L50" s="128"/>
    </row>
    <row r="51" spans="1:12" ht="28.8" x14ac:dyDescent="0.3">
      <c r="A51" s="50">
        <v>215000</v>
      </c>
      <c r="B51" s="83">
        <v>215</v>
      </c>
      <c r="C51" s="74" t="s">
        <v>93</v>
      </c>
      <c r="D51" s="129"/>
      <c r="E51" s="75"/>
      <c r="F51" s="54">
        <v>215000</v>
      </c>
      <c r="G51" s="55" t="s">
        <v>94</v>
      </c>
      <c r="H51" s="129"/>
      <c r="I51" s="34"/>
      <c r="J51" s="123"/>
      <c r="K51" s="126">
        <f t="shared" si="1"/>
        <v>0</v>
      </c>
      <c r="L51" s="128"/>
    </row>
    <row r="52" spans="1:12" x14ac:dyDescent="0.3">
      <c r="A52" s="50">
        <v>216000</v>
      </c>
      <c r="B52" s="83">
        <v>216</v>
      </c>
      <c r="C52" s="74" t="s">
        <v>95</v>
      </c>
      <c r="D52" s="126"/>
      <c r="E52" s="75"/>
      <c r="F52" s="54">
        <v>216000</v>
      </c>
      <c r="G52" s="55" t="s">
        <v>96</v>
      </c>
      <c r="H52" s="127"/>
      <c r="I52" s="34"/>
      <c r="J52" s="123"/>
      <c r="K52" s="126">
        <f t="shared" si="1"/>
        <v>0</v>
      </c>
      <c r="L52" s="128"/>
    </row>
    <row r="53" spans="1:12" x14ac:dyDescent="0.3">
      <c r="A53" s="50">
        <v>217000</v>
      </c>
      <c r="B53" s="83">
        <v>217</v>
      </c>
      <c r="C53" s="74" t="s">
        <v>97</v>
      </c>
      <c r="D53" s="126"/>
      <c r="E53" s="75"/>
      <c r="F53" s="54">
        <v>217000</v>
      </c>
      <c r="G53" s="55" t="s">
        <v>98</v>
      </c>
      <c r="H53" s="127"/>
      <c r="I53" s="34"/>
      <c r="J53" s="123"/>
      <c r="K53" s="126">
        <f t="shared" si="1"/>
        <v>0</v>
      </c>
      <c r="L53" s="128"/>
    </row>
    <row r="54" spans="1:12" ht="43.2" x14ac:dyDescent="0.3">
      <c r="A54" s="50">
        <v>218100</v>
      </c>
      <c r="B54" s="83">
        <v>2181</v>
      </c>
      <c r="C54" s="74" t="s">
        <v>99</v>
      </c>
      <c r="D54" s="126"/>
      <c r="E54" s="75"/>
      <c r="F54" s="54">
        <v>218100</v>
      </c>
      <c r="G54" s="55" t="s">
        <v>100</v>
      </c>
      <c r="H54" s="127"/>
      <c r="I54" s="34"/>
      <c r="J54" s="123"/>
      <c r="K54" s="126">
        <f t="shared" si="1"/>
        <v>0</v>
      </c>
      <c r="L54" s="128"/>
    </row>
    <row r="55" spans="1:12" x14ac:dyDescent="0.3">
      <c r="A55" s="50">
        <v>218200</v>
      </c>
      <c r="B55" s="83">
        <v>2182</v>
      </c>
      <c r="C55" s="74" t="s">
        <v>101</v>
      </c>
      <c r="D55" s="129"/>
      <c r="E55" s="75"/>
      <c r="F55" s="54">
        <v>218200</v>
      </c>
      <c r="G55" s="55" t="s">
        <v>102</v>
      </c>
      <c r="H55" s="129"/>
      <c r="I55" s="34"/>
      <c r="J55" s="123"/>
      <c r="K55" s="126">
        <f t="shared" si="1"/>
        <v>0</v>
      </c>
      <c r="L55" s="128"/>
    </row>
    <row r="56" spans="1:12" ht="28.8" x14ac:dyDescent="0.3">
      <c r="A56" s="50">
        <v>218300</v>
      </c>
      <c r="B56" s="83">
        <v>2183</v>
      </c>
      <c r="C56" s="74" t="s">
        <v>103</v>
      </c>
      <c r="D56" s="129"/>
      <c r="E56" s="75"/>
      <c r="F56" s="54">
        <v>218300</v>
      </c>
      <c r="G56" s="55" t="s">
        <v>104</v>
      </c>
      <c r="H56" s="129"/>
      <c r="I56" s="34"/>
      <c r="J56" s="123"/>
      <c r="K56" s="126">
        <f t="shared" si="1"/>
        <v>0</v>
      </c>
      <c r="L56" s="128"/>
    </row>
    <row r="57" spans="1:12" x14ac:dyDescent="0.3">
      <c r="A57" s="50">
        <v>218400</v>
      </c>
      <c r="B57" s="83">
        <v>2184</v>
      </c>
      <c r="C57" s="74" t="s">
        <v>105</v>
      </c>
      <c r="D57" s="129"/>
      <c r="E57" s="75"/>
      <c r="F57" s="54">
        <v>218400</v>
      </c>
      <c r="G57" s="55" t="s">
        <v>106</v>
      </c>
      <c r="H57" s="129"/>
      <c r="I57" s="34"/>
      <c r="J57" s="123"/>
      <c r="K57" s="126">
        <f t="shared" si="1"/>
        <v>0</v>
      </c>
      <c r="L57" s="128"/>
    </row>
    <row r="58" spans="1:12" x14ac:dyDescent="0.3">
      <c r="A58" s="50">
        <v>231000</v>
      </c>
      <c r="B58" s="83">
        <v>231</v>
      </c>
      <c r="C58" s="74" t="s">
        <v>107</v>
      </c>
      <c r="D58" s="126"/>
      <c r="E58" s="75"/>
      <c r="F58" s="54">
        <v>231000</v>
      </c>
      <c r="G58" s="55" t="s">
        <v>108</v>
      </c>
      <c r="H58" s="127"/>
      <c r="I58" s="34"/>
      <c r="J58" s="123"/>
      <c r="K58" s="126">
        <f t="shared" si="1"/>
        <v>0</v>
      </c>
      <c r="L58" s="128"/>
    </row>
    <row r="59" spans="1:12" x14ac:dyDescent="0.3">
      <c r="A59" s="50">
        <v>232000</v>
      </c>
      <c r="B59" s="83">
        <v>232</v>
      </c>
      <c r="C59" s="74" t="s">
        <v>109</v>
      </c>
      <c r="D59" s="126"/>
      <c r="E59" s="75"/>
      <c r="F59" s="54">
        <v>232000</v>
      </c>
      <c r="G59" s="55" t="s">
        <v>110</v>
      </c>
      <c r="H59" s="127"/>
      <c r="I59" s="34"/>
      <c r="J59" s="123"/>
      <c r="K59" s="126">
        <f t="shared" si="1"/>
        <v>0</v>
      </c>
      <c r="L59" s="128"/>
    </row>
    <row r="60" spans="1:12" x14ac:dyDescent="0.3">
      <c r="A60" s="50">
        <v>237000</v>
      </c>
      <c r="B60" s="83">
        <v>237</v>
      </c>
      <c r="C60" s="74" t="s">
        <v>111</v>
      </c>
      <c r="D60" s="126"/>
      <c r="E60" s="75"/>
      <c r="F60" s="54">
        <v>237000</v>
      </c>
      <c r="G60" s="55" t="s">
        <v>112</v>
      </c>
      <c r="H60" s="127"/>
      <c r="I60" s="34"/>
      <c r="J60" s="123"/>
      <c r="K60" s="126">
        <f t="shared" si="1"/>
        <v>0</v>
      </c>
      <c r="L60" s="128"/>
    </row>
    <row r="61" spans="1:12" ht="28.8" x14ac:dyDescent="0.3">
      <c r="A61" s="50">
        <v>238000</v>
      </c>
      <c r="B61" s="83">
        <v>238</v>
      </c>
      <c r="C61" s="74" t="s">
        <v>113</v>
      </c>
      <c r="D61" s="126"/>
      <c r="E61" s="75"/>
      <c r="F61" s="54">
        <v>238000</v>
      </c>
      <c r="G61" s="55" t="s">
        <v>114</v>
      </c>
      <c r="H61" s="127"/>
      <c r="I61" s="34"/>
      <c r="J61" s="123"/>
      <c r="K61" s="126">
        <f t="shared" si="1"/>
        <v>0</v>
      </c>
      <c r="L61" s="128"/>
    </row>
    <row r="62" spans="1:12" ht="28.8" x14ac:dyDescent="0.3">
      <c r="A62" s="50">
        <v>261000</v>
      </c>
      <c r="B62" s="83">
        <v>261</v>
      </c>
      <c r="C62" s="74" t="s">
        <v>115</v>
      </c>
      <c r="D62" s="126"/>
      <c r="E62" s="75"/>
      <c r="F62" s="54">
        <v>261000</v>
      </c>
      <c r="G62" s="55" t="s">
        <v>116</v>
      </c>
      <c r="H62" s="127"/>
      <c r="I62" s="34"/>
      <c r="J62" s="123"/>
      <c r="K62" s="126">
        <f t="shared" si="1"/>
        <v>0</v>
      </c>
      <c r="L62" s="128"/>
    </row>
    <row r="63" spans="1:12" ht="28.8" x14ac:dyDescent="0.3">
      <c r="A63" s="50">
        <v>266000</v>
      </c>
      <c r="B63" s="83">
        <v>266</v>
      </c>
      <c r="C63" s="74" t="s">
        <v>117</v>
      </c>
      <c r="D63" s="126"/>
      <c r="E63" s="75"/>
      <c r="F63" s="54">
        <v>266000</v>
      </c>
      <c r="G63" s="55" t="s">
        <v>118</v>
      </c>
      <c r="H63" s="127"/>
      <c r="I63" s="34"/>
      <c r="J63" s="123"/>
      <c r="K63" s="126">
        <f t="shared" si="1"/>
        <v>0</v>
      </c>
      <c r="L63" s="128"/>
    </row>
    <row r="64" spans="1:12" x14ac:dyDescent="0.3">
      <c r="A64" s="50">
        <v>271000</v>
      </c>
      <c r="B64" s="83">
        <v>271</v>
      </c>
      <c r="C64" s="74" t="s">
        <v>119</v>
      </c>
      <c r="D64" s="126"/>
      <c r="E64" s="75"/>
      <c r="F64" s="54">
        <v>271000</v>
      </c>
      <c r="G64" s="55" t="s">
        <v>120</v>
      </c>
      <c r="H64" s="127"/>
      <c r="I64" s="34"/>
      <c r="J64" s="123"/>
      <c r="K64" s="126">
        <f t="shared" si="1"/>
        <v>0</v>
      </c>
      <c r="L64" s="128"/>
    </row>
    <row r="65" spans="1:12" x14ac:dyDescent="0.3">
      <c r="A65" s="50">
        <v>272000</v>
      </c>
      <c r="B65" s="83">
        <v>272</v>
      </c>
      <c r="C65" s="74" t="s">
        <v>121</v>
      </c>
      <c r="D65" s="126"/>
      <c r="E65" s="75"/>
      <c r="F65" s="54">
        <v>272000</v>
      </c>
      <c r="G65" s="55" t="s">
        <v>121</v>
      </c>
      <c r="H65" s="127"/>
      <c r="I65" s="34"/>
      <c r="J65" s="123"/>
      <c r="K65" s="126">
        <f t="shared" si="1"/>
        <v>0</v>
      </c>
      <c r="L65" s="128"/>
    </row>
    <row r="66" spans="1:12" ht="24.75" customHeight="1" x14ac:dyDescent="0.3">
      <c r="A66" s="50">
        <v>275000</v>
      </c>
      <c r="B66" s="83">
        <v>275</v>
      </c>
      <c r="C66" s="74" t="s">
        <v>122</v>
      </c>
      <c r="D66" s="126"/>
      <c r="E66" s="75"/>
      <c r="F66" s="54">
        <v>275000</v>
      </c>
      <c r="G66" s="55" t="s">
        <v>122</v>
      </c>
      <c r="H66" s="127"/>
      <c r="I66" s="34"/>
      <c r="J66" s="123"/>
      <c r="K66" s="126">
        <f t="shared" si="1"/>
        <v>0</v>
      </c>
      <c r="L66" s="128"/>
    </row>
    <row r="67" spans="1:12" ht="29.25" customHeight="1" x14ac:dyDescent="0.3">
      <c r="A67" s="50">
        <v>276000</v>
      </c>
      <c r="B67" s="83">
        <v>276</v>
      </c>
      <c r="C67" s="74" t="s">
        <v>123</v>
      </c>
      <c r="D67" s="126"/>
      <c r="E67" s="75"/>
      <c r="F67" s="54">
        <v>272000</v>
      </c>
      <c r="G67" s="55" t="s">
        <v>121</v>
      </c>
      <c r="H67" s="127"/>
      <c r="I67" s="34"/>
      <c r="J67" s="123"/>
      <c r="K67" s="126">
        <f t="shared" si="1"/>
        <v>0</v>
      </c>
      <c r="L67" s="128"/>
    </row>
    <row r="68" spans="1:12" x14ac:dyDescent="0.3">
      <c r="A68" s="64">
        <v>280000</v>
      </c>
      <c r="B68" s="51">
        <v>280</v>
      </c>
      <c r="C68" s="52" t="s">
        <v>124</v>
      </c>
      <c r="D68" s="30"/>
      <c r="E68" s="130"/>
      <c r="F68" s="68">
        <v>280530</v>
      </c>
      <c r="G68" s="69" t="s">
        <v>125</v>
      </c>
      <c r="H68" s="82"/>
      <c r="I68" s="131"/>
      <c r="J68" s="123"/>
      <c r="K68" s="132"/>
      <c r="L68" s="133"/>
    </row>
    <row r="69" spans="1:12" ht="43.2" x14ac:dyDescent="0.3">
      <c r="A69" s="119">
        <v>280000</v>
      </c>
      <c r="B69" s="120">
        <v>280</v>
      </c>
      <c r="C69" s="121" t="s">
        <v>124</v>
      </c>
      <c r="D69" s="41"/>
      <c r="E69" s="102"/>
      <c r="F69" s="80">
        <v>280580</v>
      </c>
      <c r="G69" s="81" t="s">
        <v>126</v>
      </c>
      <c r="H69" s="106"/>
      <c r="I69" s="134"/>
      <c r="J69" s="123"/>
      <c r="K69" s="124"/>
      <c r="L69" s="125">
        <f>E68-I68-I69</f>
        <v>0</v>
      </c>
    </row>
    <row r="70" spans="1:12" ht="28.8" x14ac:dyDescent="0.3">
      <c r="A70" s="50">
        <v>281200</v>
      </c>
      <c r="B70" s="83">
        <v>2812</v>
      </c>
      <c r="C70" s="55" t="s">
        <v>127</v>
      </c>
      <c r="D70" s="75"/>
      <c r="E70" s="84"/>
      <c r="F70" s="54">
        <v>281200</v>
      </c>
      <c r="G70" s="55" t="s">
        <v>127</v>
      </c>
      <c r="H70" s="34"/>
      <c r="I70" s="56"/>
      <c r="J70" s="123"/>
      <c r="K70" s="126"/>
      <c r="L70" s="128">
        <f>E70-I70</f>
        <v>0</v>
      </c>
    </row>
    <row r="71" spans="1:12" x14ac:dyDescent="0.3">
      <c r="A71" s="50">
        <v>281300</v>
      </c>
      <c r="B71" s="83">
        <v>2813</v>
      </c>
      <c r="C71" s="55" t="s">
        <v>128</v>
      </c>
      <c r="D71" s="75"/>
      <c r="E71" s="84"/>
      <c r="F71" s="54">
        <v>281300</v>
      </c>
      <c r="G71" s="55" t="s">
        <v>128</v>
      </c>
      <c r="H71" s="34"/>
      <c r="I71" s="56"/>
      <c r="J71" s="123"/>
      <c r="K71" s="126"/>
      <c r="L71" s="128">
        <f>E71-I71</f>
        <v>0</v>
      </c>
    </row>
    <row r="72" spans="1:12" x14ac:dyDescent="0.3">
      <c r="A72" s="50">
        <v>281400</v>
      </c>
      <c r="B72" s="83">
        <v>2814</v>
      </c>
      <c r="C72" s="55" t="s">
        <v>129</v>
      </c>
      <c r="D72" s="75"/>
      <c r="E72" s="84"/>
      <c r="F72" s="54">
        <v>281400</v>
      </c>
      <c r="G72" s="55" t="s">
        <v>129</v>
      </c>
      <c r="H72" s="34"/>
      <c r="I72" s="56"/>
      <c r="J72" s="123"/>
      <c r="K72" s="126"/>
      <c r="L72" s="128">
        <f>E72-I72</f>
        <v>0</v>
      </c>
    </row>
    <row r="73" spans="1:12" ht="28.8" x14ac:dyDescent="0.3">
      <c r="A73" s="50">
        <v>281500</v>
      </c>
      <c r="B73" s="83">
        <v>2815</v>
      </c>
      <c r="C73" s="55" t="s">
        <v>130</v>
      </c>
      <c r="D73" s="75"/>
      <c r="E73" s="76"/>
      <c r="F73" s="54">
        <v>281500</v>
      </c>
      <c r="G73" s="55" t="s">
        <v>130</v>
      </c>
      <c r="H73" s="34"/>
      <c r="I73" s="78"/>
      <c r="J73" s="123"/>
      <c r="K73" s="126"/>
      <c r="L73" s="128">
        <f>E73-I73</f>
        <v>0</v>
      </c>
    </row>
    <row r="74" spans="1:12" x14ac:dyDescent="0.3">
      <c r="A74" s="64">
        <v>281600</v>
      </c>
      <c r="B74" s="51">
        <v>2816</v>
      </c>
      <c r="C74" s="52" t="s">
        <v>131</v>
      </c>
      <c r="D74" s="30"/>
      <c r="E74" s="130"/>
      <c r="F74" s="68">
        <v>106810</v>
      </c>
      <c r="G74" s="69" t="s">
        <v>132</v>
      </c>
      <c r="H74" s="82"/>
      <c r="I74" s="131"/>
      <c r="J74" s="123"/>
      <c r="K74" s="132"/>
      <c r="L74" s="133"/>
    </row>
    <row r="75" spans="1:12" ht="28.8" x14ac:dyDescent="0.3">
      <c r="A75" s="89">
        <v>281600</v>
      </c>
      <c r="B75" s="90">
        <v>2816</v>
      </c>
      <c r="C75" s="91" t="s">
        <v>131</v>
      </c>
      <c r="D75" s="92"/>
      <c r="E75" s="93"/>
      <c r="F75" s="94">
        <v>106840</v>
      </c>
      <c r="G75" s="95" t="s">
        <v>133</v>
      </c>
      <c r="H75" s="46"/>
      <c r="I75" s="135"/>
      <c r="J75" s="123"/>
      <c r="K75" s="136"/>
      <c r="L75" s="137"/>
    </row>
    <row r="76" spans="1:12" ht="28.8" x14ac:dyDescent="0.3">
      <c r="A76" s="89">
        <v>281600</v>
      </c>
      <c r="B76" s="138">
        <v>2816</v>
      </c>
      <c r="C76" s="139" t="s">
        <v>131</v>
      </c>
      <c r="D76" s="92"/>
      <c r="E76" s="93"/>
      <c r="F76" s="140">
        <v>104110</v>
      </c>
      <c r="G76" s="95" t="s">
        <v>35</v>
      </c>
      <c r="H76" s="46"/>
      <c r="I76" s="141"/>
      <c r="J76" s="123"/>
      <c r="K76" s="142"/>
      <c r="L76" s="143"/>
    </row>
    <row r="77" spans="1:12" ht="43.2" x14ac:dyDescent="0.3">
      <c r="A77" s="89">
        <v>281600</v>
      </c>
      <c r="B77" s="138">
        <v>2816</v>
      </c>
      <c r="C77" s="139" t="s">
        <v>131</v>
      </c>
      <c r="D77" s="92"/>
      <c r="E77" s="93"/>
      <c r="F77" s="140">
        <v>104120</v>
      </c>
      <c r="G77" s="95" t="s">
        <v>134</v>
      </c>
      <c r="H77" s="46"/>
      <c r="I77" s="141"/>
      <c r="J77" s="123"/>
      <c r="K77" s="142"/>
      <c r="L77" s="143"/>
    </row>
    <row r="78" spans="1:12" ht="43.2" x14ac:dyDescent="0.3">
      <c r="A78" s="89">
        <v>281600</v>
      </c>
      <c r="B78" s="138">
        <v>2816</v>
      </c>
      <c r="C78" s="139" t="s">
        <v>131</v>
      </c>
      <c r="D78" s="92"/>
      <c r="E78" s="93"/>
      <c r="F78" s="140">
        <v>104130</v>
      </c>
      <c r="G78" s="95" t="s">
        <v>135</v>
      </c>
      <c r="H78" s="46"/>
      <c r="I78" s="141"/>
      <c r="J78" s="123"/>
      <c r="K78" s="142"/>
      <c r="L78" s="143"/>
    </row>
    <row r="79" spans="1:12" ht="28.8" x14ac:dyDescent="0.3">
      <c r="A79" s="89">
        <v>281600</v>
      </c>
      <c r="B79" s="138">
        <v>2816</v>
      </c>
      <c r="C79" s="139" t="s">
        <v>131</v>
      </c>
      <c r="D79" s="92"/>
      <c r="E79" s="93"/>
      <c r="F79" s="140">
        <v>134120</v>
      </c>
      <c r="G79" s="95" t="s">
        <v>51</v>
      </c>
      <c r="H79" s="46"/>
      <c r="I79" s="141"/>
      <c r="J79" s="123"/>
      <c r="K79" s="142"/>
      <c r="L79" s="143"/>
    </row>
    <row r="80" spans="1:12" ht="28.8" x14ac:dyDescent="0.3">
      <c r="A80" s="89">
        <v>281600</v>
      </c>
      <c r="B80" s="138">
        <v>2816</v>
      </c>
      <c r="C80" s="139" t="s">
        <v>131</v>
      </c>
      <c r="D80" s="92"/>
      <c r="E80" s="93"/>
      <c r="F80" s="140">
        <v>134130</v>
      </c>
      <c r="G80" s="95" t="s">
        <v>53</v>
      </c>
      <c r="H80" s="46"/>
      <c r="I80" s="141"/>
      <c r="J80" s="123"/>
      <c r="K80" s="142"/>
      <c r="L80" s="143"/>
    </row>
    <row r="81" spans="1:15" ht="28.8" x14ac:dyDescent="0.3">
      <c r="A81" s="89">
        <v>281600</v>
      </c>
      <c r="B81" s="138">
        <v>2816</v>
      </c>
      <c r="C81" s="139" t="s">
        <v>131</v>
      </c>
      <c r="D81" s="92"/>
      <c r="E81" s="93"/>
      <c r="F81" s="140">
        <v>134140</v>
      </c>
      <c r="G81" s="95" t="s">
        <v>63</v>
      </c>
      <c r="H81" s="46"/>
      <c r="I81" s="141"/>
      <c r="J81" s="123"/>
      <c r="K81" s="142"/>
      <c r="L81" s="143"/>
    </row>
    <row r="82" spans="1:15" ht="28.8" x14ac:dyDescent="0.3">
      <c r="A82" s="89">
        <v>281600</v>
      </c>
      <c r="B82" s="138">
        <v>2816</v>
      </c>
      <c r="C82" s="139" t="s">
        <v>131</v>
      </c>
      <c r="D82" s="92"/>
      <c r="E82" s="93"/>
      <c r="F82" s="144">
        <v>134150</v>
      </c>
      <c r="G82" s="145" t="s">
        <v>65</v>
      </c>
      <c r="H82" s="46"/>
      <c r="I82" s="141"/>
      <c r="J82" s="123"/>
      <c r="K82" s="142"/>
      <c r="L82" s="143"/>
    </row>
    <row r="83" spans="1:15" ht="28.8" x14ac:dyDescent="0.3">
      <c r="A83" s="89">
        <v>281600</v>
      </c>
      <c r="B83" s="138">
        <v>2816</v>
      </c>
      <c r="C83" s="139" t="s">
        <v>131</v>
      </c>
      <c r="D83" s="92"/>
      <c r="E83" s="93"/>
      <c r="F83" s="140">
        <v>134170</v>
      </c>
      <c r="G83" s="95" t="s">
        <v>67</v>
      </c>
      <c r="H83" s="46"/>
      <c r="I83" s="141"/>
      <c r="J83" s="123"/>
      <c r="K83" s="142"/>
      <c r="L83" s="143"/>
    </row>
    <row r="84" spans="1:15" ht="28.8" x14ac:dyDescent="0.3">
      <c r="A84" s="119">
        <v>281600</v>
      </c>
      <c r="B84" s="146">
        <v>2816</v>
      </c>
      <c r="C84" s="147" t="s">
        <v>131</v>
      </c>
      <c r="D84" s="41"/>
      <c r="E84" s="102"/>
      <c r="F84" s="148">
        <v>134180</v>
      </c>
      <c r="G84" s="81" t="s">
        <v>57</v>
      </c>
      <c r="H84" s="106"/>
      <c r="I84" s="149"/>
      <c r="J84" s="123"/>
      <c r="K84" s="150"/>
      <c r="L84" s="151">
        <f>E74-SUM(I74:I84)</f>
        <v>0</v>
      </c>
    </row>
    <row r="85" spans="1:15" ht="28.8" x14ac:dyDescent="0.3">
      <c r="A85" s="64">
        <v>281800</v>
      </c>
      <c r="B85" s="152">
        <v>2818</v>
      </c>
      <c r="C85" s="52" t="s">
        <v>136</v>
      </c>
      <c r="D85" s="30"/>
      <c r="E85" s="53"/>
      <c r="F85" s="68">
        <v>281810</v>
      </c>
      <c r="G85" s="69" t="s">
        <v>137</v>
      </c>
      <c r="H85" s="82"/>
      <c r="I85" s="131"/>
      <c r="J85" s="123"/>
      <c r="K85" s="132"/>
      <c r="L85" s="133"/>
    </row>
    <row r="86" spans="1:15" ht="28.8" x14ac:dyDescent="0.3">
      <c r="A86" s="89">
        <v>281800</v>
      </c>
      <c r="B86" s="138">
        <v>2818</v>
      </c>
      <c r="C86" s="91" t="s">
        <v>136</v>
      </c>
      <c r="D86" s="92"/>
      <c r="E86" s="93"/>
      <c r="F86" s="94">
        <v>281820</v>
      </c>
      <c r="G86" s="95" t="s">
        <v>138</v>
      </c>
      <c r="H86" s="46"/>
      <c r="I86" s="153"/>
      <c r="J86" s="123"/>
      <c r="K86" s="136"/>
      <c r="L86" s="137"/>
    </row>
    <row r="87" spans="1:15" ht="28.8" x14ac:dyDescent="0.3">
      <c r="A87" s="89">
        <v>281800</v>
      </c>
      <c r="B87" s="138">
        <v>2818</v>
      </c>
      <c r="C87" s="91" t="s">
        <v>136</v>
      </c>
      <c r="D87" s="92"/>
      <c r="E87" s="93"/>
      <c r="F87" s="94">
        <v>281830</v>
      </c>
      <c r="G87" s="95" t="s">
        <v>139</v>
      </c>
      <c r="H87" s="46"/>
      <c r="I87" s="153"/>
      <c r="J87" s="123"/>
      <c r="K87" s="136"/>
      <c r="L87" s="137"/>
    </row>
    <row r="88" spans="1:15" ht="29.4" thickBot="1" x14ac:dyDescent="0.35">
      <c r="A88" s="119">
        <v>281800</v>
      </c>
      <c r="B88" s="146">
        <v>2818</v>
      </c>
      <c r="C88" s="121" t="s">
        <v>136</v>
      </c>
      <c r="D88" s="41"/>
      <c r="E88" s="102"/>
      <c r="F88" s="80">
        <v>281840</v>
      </c>
      <c r="G88" s="81" t="s">
        <v>140</v>
      </c>
      <c r="H88" s="106"/>
      <c r="I88" s="154"/>
      <c r="J88" s="123"/>
      <c r="K88" s="124"/>
      <c r="L88" s="125">
        <f>E85-SUM(I85:I88)</f>
        <v>0</v>
      </c>
      <c r="M88" s="155">
        <f>SUM(H9:H108)</f>
        <v>0</v>
      </c>
      <c r="N88" s="155">
        <f>SUM(I9:I108)</f>
        <v>0</v>
      </c>
      <c r="O88" s="155">
        <f>+M88-N88</f>
        <v>0</v>
      </c>
    </row>
    <row r="89" spans="1:15" x14ac:dyDescent="0.3">
      <c r="A89" s="156">
        <v>106810</v>
      </c>
      <c r="B89" s="157">
        <v>10681</v>
      </c>
      <c r="C89" s="158" t="s">
        <v>141</v>
      </c>
      <c r="D89" s="159"/>
      <c r="E89" s="160"/>
      <c r="F89" s="161">
        <v>106810</v>
      </c>
      <c r="G89" s="162" t="s">
        <v>132</v>
      </c>
      <c r="H89" s="163"/>
      <c r="I89" s="164"/>
      <c r="K89" s="57"/>
      <c r="L89" s="79">
        <f>E89-I89</f>
        <v>0</v>
      </c>
    </row>
    <row r="90" spans="1:15" ht="28.8" x14ac:dyDescent="0.3">
      <c r="A90" s="156">
        <v>106840</v>
      </c>
      <c r="B90" s="165">
        <v>10684</v>
      </c>
      <c r="C90" s="166" t="s">
        <v>142</v>
      </c>
      <c r="D90" s="167"/>
      <c r="E90" s="168"/>
      <c r="F90" s="169">
        <v>106840</v>
      </c>
      <c r="G90" s="170" t="s">
        <v>133</v>
      </c>
      <c r="H90" s="171"/>
      <c r="I90" s="172"/>
      <c r="K90" s="57"/>
      <c r="L90" s="79">
        <f>E90-I90</f>
        <v>0</v>
      </c>
    </row>
    <row r="91" spans="1:15" ht="28.8" x14ac:dyDescent="0.3">
      <c r="A91" s="156">
        <v>106870</v>
      </c>
      <c r="B91" s="165">
        <v>10687</v>
      </c>
      <c r="C91" s="166" t="s">
        <v>143</v>
      </c>
      <c r="D91" s="167"/>
      <c r="E91" s="168"/>
      <c r="F91" s="169">
        <v>106870</v>
      </c>
      <c r="G91" s="170" t="s">
        <v>144</v>
      </c>
      <c r="H91" s="171"/>
      <c r="I91" s="172"/>
      <c r="K91" s="57"/>
      <c r="L91" s="79">
        <f>E91-I91</f>
        <v>0</v>
      </c>
    </row>
    <row r="92" spans="1:15" x14ac:dyDescent="0.3">
      <c r="A92" s="156">
        <v>110000</v>
      </c>
      <c r="B92" s="165">
        <v>110</v>
      </c>
      <c r="C92" s="166" t="s">
        <v>145</v>
      </c>
      <c r="D92" s="167"/>
      <c r="E92" s="168"/>
      <c r="F92" s="169">
        <v>110000</v>
      </c>
      <c r="G92" s="170" t="s">
        <v>146</v>
      </c>
      <c r="H92" s="171"/>
      <c r="I92" s="172"/>
      <c r="K92" s="57"/>
      <c r="L92" s="79">
        <f>E92-I92</f>
        <v>0</v>
      </c>
    </row>
    <row r="93" spans="1:15" x14ac:dyDescent="0.3">
      <c r="A93" s="156">
        <v>119000</v>
      </c>
      <c r="B93" s="165">
        <v>119</v>
      </c>
      <c r="C93" s="166" t="s">
        <v>147</v>
      </c>
      <c r="D93" s="173"/>
      <c r="E93" s="174"/>
      <c r="F93" s="169">
        <v>119000</v>
      </c>
      <c r="G93" s="170" t="s">
        <v>148</v>
      </c>
      <c r="H93" s="175"/>
      <c r="I93" s="176"/>
      <c r="K93" s="57">
        <f>D93-H93</f>
        <v>0</v>
      </c>
      <c r="L93" s="79"/>
    </row>
    <row r="94" spans="1:15" x14ac:dyDescent="0.3">
      <c r="A94" s="156">
        <v>120000</v>
      </c>
      <c r="B94" s="165">
        <v>120</v>
      </c>
      <c r="C94" s="166" t="s">
        <v>149</v>
      </c>
      <c r="D94" s="167"/>
      <c r="E94" s="177"/>
      <c r="F94" s="169">
        <v>120000</v>
      </c>
      <c r="G94" s="170" t="s">
        <v>150</v>
      </c>
      <c r="H94" s="171"/>
      <c r="I94" s="178"/>
      <c r="K94" s="57"/>
      <c r="L94" s="79">
        <f>E94-I94</f>
        <v>0</v>
      </c>
    </row>
    <row r="95" spans="1:15" x14ac:dyDescent="0.3">
      <c r="A95" s="156">
        <v>129000</v>
      </c>
      <c r="B95" s="165">
        <v>129</v>
      </c>
      <c r="C95" s="166" t="s">
        <v>151</v>
      </c>
      <c r="D95" s="173"/>
      <c r="E95" s="174"/>
      <c r="F95" s="169">
        <v>129000</v>
      </c>
      <c r="G95" s="170" t="s">
        <v>152</v>
      </c>
      <c r="H95" s="175"/>
      <c r="I95" s="176"/>
      <c r="K95" s="57">
        <f>D95-H95</f>
        <v>0</v>
      </c>
      <c r="L95" s="79"/>
    </row>
    <row r="96" spans="1:15" x14ac:dyDescent="0.3">
      <c r="A96" s="156">
        <v>151100</v>
      </c>
      <c r="B96" s="165">
        <v>1511</v>
      </c>
      <c r="C96" s="166" t="s">
        <v>153</v>
      </c>
      <c r="D96" s="167"/>
      <c r="E96" s="168"/>
      <c r="F96" s="169">
        <v>151100</v>
      </c>
      <c r="G96" s="170" t="s">
        <v>153</v>
      </c>
      <c r="H96" s="171"/>
      <c r="I96" s="172"/>
      <c r="K96" s="48"/>
      <c r="L96" s="48">
        <f>E96-I96</f>
        <v>0</v>
      </c>
    </row>
    <row r="97" spans="1:12" x14ac:dyDescent="0.3">
      <c r="A97" s="156">
        <v>151500</v>
      </c>
      <c r="B97" s="165">
        <v>1515</v>
      </c>
      <c r="C97" s="166" t="s">
        <v>154</v>
      </c>
      <c r="D97" s="167"/>
      <c r="E97" s="168"/>
      <c r="F97" s="169">
        <v>151500</v>
      </c>
      <c r="G97" s="170" t="s">
        <v>155</v>
      </c>
      <c r="H97" s="171"/>
      <c r="I97" s="172"/>
      <c r="K97" s="57"/>
      <c r="L97" s="57">
        <f>E97-I97</f>
        <v>0</v>
      </c>
    </row>
    <row r="98" spans="1:12" x14ac:dyDescent="0.3">
      <c r="A98" s="156">
        <v>151800</v>
      </c>
      <c r="B98" s="165">
        <v>1518</v>
      </c>
      <c r="C98" s="166" t="s">
        <v>156</v>
      </c>
      <c r="D98" s="167"/>
      <c r="E98" s="168"/>
      <c r="F98" s="169">
        <v>151800</v>
      </c>
      <c r="G98" s="170" t="s">
        <v>156</v>
      </c>
      <c r="H98" s="171"/>
      <c r="I98" s="172"/>
      <c r="K98" s="57"/>
      <c r="L98" s="57">
        <f>E98-I98</f>
        <v>0</v>
      </c>
    </row>
    <row r="99" spans="1:12" x14ac:dyDescent="0.3">
      <c r="A99" s="156">
        <v>158200</v>
      </c>
      <c r="B99" s="165">
        <v>1582</v>
      </c>
      <c r="C99" s="166" t="s">
        <v>157</v>
      </c>
      <c r="D99" s="167"/>
      <c r="E99" s="168"/>
      <c r="F99" s="169">
        <v>158200</v>
      </c>
      <c r="G99" s="170" t="s">
        <v>158</v>
      </c>
      <c r="H99" s="171"/>
      <c r="I99" s="172"/>
      <c r="K99" s="57"/>
      <c r="L99" s="57">
        <f>E99-I99</f>
        <v>0</v>
      </c>
    </row>
    <row r="100" spans="1:12" x14ac:dyDescent="0.3">
      <c r="A100" s="156">
        <v>158300</v>
      </c>
      <c r="B100" s="165">
        <v>1583</v>
      </c>
      <c r="C100" s="170" t="s">
        <v>159</v>
      </c>
      <c r="D100" s="167"/>
      <c r="E100" s="168"/>
      <c r="F100" s="169">
        <v>158300</v>
      </c>
      <c r="G100" s="170" t="s">
        <v>159</v>
      </c>
      <c r="H100" s="171"/>
      <c r="I100" s="172"/>
      <c r="K100" s="57"/>
      <c r="L100" s="57">
        <f>E100-I100</f>
        <v>0</v>
      </c>
    </row>
    <row r="101" spans="1:12" x14ac:dyDescent="0.3">
      <c r="A101" s="179">
        <v>165000</v>
      </c>
      <c r="B101" s="180">
        <v>165</v>
      </c>
      <c r="C101" s="181" t="s">
        <v>160</v>
      </c>
      <c r="D101" s="182"/>
      <c r="E101" s="183"/>
      <c r="F101" s="184">
        <v>165100</v>
      </c>
      <c r="G101" s="185" t="s">
        <v>161</v>
      </c>
      <c r="H101" s="186"/>
      <c r="I101" s="187"/>
      <c r="K101" s="71"/>
      <c r="L101" s="71"/>
    </row>
    <row r="102" spans="1:12" x14ac:dyDescent="0.3">
      <c r="A102" s="188">
        <v>165000</v>
      </c>
      <c r="B102" s="189">
        <v>165</v>
      </c>
      <c r="C102" s="190" t="s">
        <v>160</v>
      </c>
      <c r="D102" s="191"/>
      <c r="E102" s="192"/>
      <c r="F102" s="193">
        <v>165200</v>
      </c>
      <c r="G102" s="194" t="s">
        <v>162</v>
      </c>
      <c r="H102" s="195"/>
      <c r="I102" s="196"/>
      <c r="K102" s="48"/>
      <c r="L102" s="48">
        <f>E101-I101-I102</f>
        <v>0</v>
      </c>
    </row>
    <row r="103" spans="1:12" x14ac:dyDescent="0.3">
      <c r="A103" s="156">
        <v>167400</v>
      </c>
      <c r="B103" s="165">
        <v>1674</v>
      </c>
      <c r="C103" s="170" t="s">
        <v>163</v>
      </c>
      <c r="D103" s="167"/>
      <c r="E103" s="168"/>
      <c r="F103" s="197">
        <v>167400</v>
      </c>
      <c r="G103" s="170" t="s">
        <v>163</v>
      </c>
      <c r="H103" s="171"/>
      <c r="I103" s="172"/>
      <c r="K103" s="57"/>
      <c r="L103" s="57">
        <f t="shared" ref="L103:L109" si="2">E103-I103</f>
        <v>0</v>
      </c>
    </row>
    <row r="104" spans="1:12" ht="28.8" x14ac:dyDescent="0.3">
      <c r="A104" s="198">
        <v>185000</v>
      </c>
      <c r="B104" s="199">
        <v>185</v>
      </c>
      <c r="C104" s="200" t="s">
        <v>164</v>
      </c>
      <c r="D104" s="182"/>
      <c r="E104" s="201"/>
      <c r="F104" s="202">
        <v>185000</v>
      </c>
      <c r="G104" s="200" t="s">
        <v>164</v>
      </c>
      <c r="H104" s="203"/>
      <c r="I104" s="204"/>
      <c r="K104" s="71">
        <f>D104-H104</f>
        <v>0</v>
      </c>
      <c r="L104" s="71">
        <f t="shared" si="2"/>
        <v>0</v>
      </c>
    </row>
    <row r="105" spans="1:12" x14ac:dyDescent="0.3">
      <c r="A105" s="50">
        <v>290000</v>
      </c>
      <c r="B105" s="205">
        <v>290</v>
      </c>
      <c r="C105" s="170" t="s">
        <v>165</v>
      </c>
      <c r="D105" s="173"/>
      <c r="E105" s="168"/>
      <c r="F105" s="169">
        <v>290000</v>
      </c>
      <c r="G105" s="170" t="s">
        <v>165</v>
      </c>
      <c r="H105" s="175"/>
      <c r="I105" s="172"/>
      <c r="J105" s="206"/>
      <c r="K105" s="173"/>
      <c r="L105" s="207">
        <f t="shared" si="2"/>
        <v>0</v>
      </c>
    </row>
    <row r="106" spans="1:12" x14ac:dyDescent="0.3">
      <c r="A106" s="50">
        <v>291000</v>
      </c>
      <c r="B106" s="205">
        <v>291</v>
      </c>
      <c r="C106" s="170" t="s">
        <v>166</v>
      </c>
      <c r="D106" s="173"/>
      <c r="E106" s="168"/>
      <c r="F106" s="169">
        <v>291000</v>
      </c>
      <c r="G106" s="170" t="s">
        <v>166</v>
      </c>
      <c r="H106" s="175"/>
      <c r="I106" s="172"/>
      <c r="J106" s="206"/>
      <c r="K106" s="173"/>
      <c r="L106" s="207">
        <f t="shared" si="2"/>
        <v>0</v>
      </c>
    </row>
    <row r="107" spans="1:12" x14ac:dyDescent="0.3">
      <c r="A107" s="50">
        <v>293000</v>
      </c>
      <c r="B107" s="205">
        <v>293</v>
      </c>
      <c r="C107" s="170" t="s">
        <v>167</v>
      </c>
      <c r="D107" s="173"/>
      <c r="E107" s="168"/>
      <c r="F107" s="169">
        <v>293000</v>
      </c>
      <c r="G107" s="170" t="s">
        <v>167</v>
      </c>
      <c r="H107" s="175"/>
      <c r="I107" s="172"/>
      <c r="J107" s="206"/>
      <c r="K107" s="173"/>
      <c r="L107" s="207">
        <f t="shared" si="2"/>
        <v>0</v>
      </c>
    </row>
    <row r="108" spans="1:12" ht="28.8" x14ac:dyDescent="0.3">
      <c r="A108" s="50">
        <v>296000</v>
      </c>
      <c r="B108" s="205">
        <v>296</v>
      </c>
      <c r="C108" s="170" t="s">
        <v>168</v>
      </c>
      <c r="D108" s="173"/>
      <c r="E108" s="168"/>
      <c r="F108" s="169">
        <v>296000</v>
      </c>
      <c r="G108" s="170" t="s">
        <v>168</v>
      </c>
      <c r="H108" s="175"/>
      <c r="I108" s="172"/>
      <c r="J108" s="206"/>
      <c r="K108" s="173"/>
      <c r="L108" s="207">
        <f t="shared" si="2"/>
        <v>0</v>
      </c>
    </row>
    <row r="109" spans="1:12" x14ac:dyDescent="0.3">
      <c r="A109" s="208">
        <v>297000</v>
      </c>
      <c r="B109" s="209">
        <v>297</v>
      </c>
      <c r="C109" s="210" t="s">
        <v>169</v>
      </c>
      <c r="D109" s="211"/>
      <c r="E109" s="212"/>
      <c r="F109" s="213">
        <v>297000</v>
      </c>
      <c r="G109" s="210" t="s">
        <v>169</v>
      </c>
      <c r="H109" s="214"/>
      <c r="I109" s="215"/>
      <c r="J109" s="216"/>
      <c r="K109" s="211"/>
      <c r="L109" s="217">
        <f t="shared" si="2"/>
        <v>0</v>
      </c>
    </row>
    <row r="110" spans="1:12" x14ac:dyDescent="0.3">
      <c r="A110" s="188">
        <v>311000</v>
      </c>
      <c r="B110" s="218">
        <v>311</v>
      </c>
      <c r="C110" s="219" t="s">
        <v>170</v>
      </c>
      <c r="D110" s="220"/>
      <c r="E110" s="221"/>
      <c r="F110" s="222">
        <v>311200</v>
      </c>
      <c r="G110" s="223" t="s">
        <v>171</v>
      </c>
      <c r="H110" s="220"/>
      <c r="I110" s="224"/>
      <c r="K110" s="48">
        <f>D110-H110</f>
        <v>0</v>
      </c>
      <c r="L110" s="48"/>
    </row>
    <row r="111" spans="1:12" x14ac:dyDescent="0.3">
      <c r="A111" s="188">
        <v>313000</v>
      </c>
      <c r="B111" s="225">
        <v>313</v>
      </c>
      <c r="C111" s="226" t="s">
        <v>172</v>
      </c>
      <c r="D111" s="227"/>
      <c r="E111" s="221"/>
      <c r="F111" s="222">
        <v>313200</v>
      </c>
      <c r="G111" s="223" t="s">
        <v>173</v>
      </c>
      <c r="H111" s="228"/>
      <c r="I111" s="224"/>
      <c r="K111" s="48">
        <f>D111-H111</f>
        <v>0</v>
      </c>
      <c r="L111" s="48"/>
    </row>
    <row r="112" spans="1:12" x14ac:dyDescent="0.3">
      <c r="A112" s="188">
        <v>321100</v>
      </c>
      <c r="B112" s="225">
        <v>3211</v>
      </c>
      <c r="C112" s="226" t="s">
        <v>174</v>
      </c>
      <c r="D112" s="227"/>
      <c r="E112" s="221"/>
      <c r="F112" s="222">
        <v>321120</v>
      </c>
      <c r="G112" s="223" t="s">
        <v>175</v>
      </c>
      <c r="H112" s="228"/>
      <c r="I112" s="224"/>
      <c r="K112" s="48">
        <f>D112-H112</f>
        <v>0</v>
      </c>
      <c r="L112" s="48"/>
    </row>
    <row r="113" spans="1:14" x14ac:dyDescent="0.3">
      <c r="A113" s="188">
        <v>321200</v>
      </c>
      <c r="B113" s="225">
        <v>3212</v>
      </c>
      <c r="C113" s="226" t="s">
        <v>176</v>
      </c>
      <c r="D113" s="227"/>
      <c r="E113" s="221"/>
      <c r="F113" s="222">
        <v>321220</v>
      </c>
      <c r="G113" s="223" t="s">
        <v>177</v>
      </c>
      <c r="H113" s="228"/>
      <c r="I113" s="224"/>
      <c r="K113" s="48">
        <f>D113-H113</f>
        <v>0</v>
      </c>
      <c r="L113" s="48"/>
    </row>
    <row r="114" spans="1:14" x14ac:dyDescent="0.3">
      <c r="A114" s="229">
        <v>321300</v>
      </c>
      <c r="B114" s="225">
        <v>3213</v>
      </c>
      <c r="C114" s="226" t="s">
        <v>178</v>
      </c>
      <c r="D114" s="230"/>
      <c r="E114" s="231"/>
      <c r="F114" s="232">
        <v>321320</v>
      </c>
      <c r="G114" s="233" t="s">
        <v>179</v>
      </c>
      <c r="H114" s="234"/>
      <c r="I114" s="235"/>
      <c r="K114" s="48"/>
      <c r="L114" s="96"/>
    </row>
    <row r="115" spans="1:14" ht="28.8" x14ac:dyDescent="0.3">
      <c r="A115" s="188">
        <v>321300</v>
      </c>
      <c r="B115" s="236">
        <v>3213</v>
      </c>
      <c r="C115" s="237" t="s">
        <v>178</v>
      </c>
      <c r="D115" s="227"/>
      <c r="E115" s="221"/>
      <c r="F115" s="222">
        <v>321820</v>
      </c>
      <c r="G115" s="223" t="s">
        <v>180</v>
      </c>
      <c r="H115" s="228"/>
      <c r="I115" s="224"/>
      <c r="K115" s="48">
        <f>D114-H114-H115</f>
        <v>0</v>
      </c>
      <c r="L115" s="48"/>
    </row>
    <row r="116" spans="1:14" x14ac:dyDescent="0.3">
      <c r="A116" s="188">
        <v>322100</v>
      </c>
      <c r="B116" s="225">
        <v>3221</v>
      </c>
      <c r="C116" s="226" t="s">
        <v>181</v>
      </c>
      <c r="D116" s="227"/>
      <c r="E116" s="221"/>
      <c r="F116" s="222">
        <v>322120</v>
      </c>
      <c r="G116" s="223" t="s">
        <v>182</v>
      </c>
      <c r="H116" s="228"/>
      <c r="I116" s="224"/>
      <c r="K116" s="48">
        <f t="shared" ref="K116:K123" si="3">D116-H116</f>
        <v>0</v>
      </c>
      <c r="L116" s="48"/>
    </row>
    <row r="117" spans="1:14" x14ac:dyDescent="0.3">
      <c r="A117" s="188">
        <v>322200</v>
      </c>
      <c r="B117" s="225">
        <v>3222</v>
      </c>
      <c r="C117" s="226" t="s">
        <v>183</v>
      </c>
      <c r="D117" s="227"/>
      <c r="E117" s="221"/>
      <c r="F117" s="222">
        <v>322220</v>
      </c>
      <c r="G117" s="223" t="s">
        <v>184</v>
      </c>
      <c r="H117" s="228"/>
      <c r="I117" s="224"/>
      <c r="K117" s="48">
        <f t="shared" si="3"/>
        <v>0</v>
      </c>
      <c r="L117" s="48"/>
    </row>
    <row r="118" spans="1:14" ht="28.8" x14ac:dyDescent="0.3">
      <c r="A118" s="188">
        <v>322300</v>
      </c>
      <c r="B118" s="225">
        <v>3223</v>
      </c>
      <c r="C118" s="226" t="s">
        <v>185</v>
      </c>
      <c r="D118" s="227"/>
      <c r="E118" s="221"/>
      <c r="F118" s="222">
        <v>322320</v>
      </c>
      <c r="G118" s="223" t="s">
        <v>186</v>
      </c>
      <c r="H118" s="228"/>
      <c r="I118" s="224"/>
      <c r="K118" s="48">
        <f t="shared" si="3"/>
        <v>0</v>
      </c>
      <c r="L118" s="48"/>
    </row>
    <row r="119" spans="1:14" x14ac:dyDescent="0.3">
      <c r="A119" s="188">
        <v>322400</v>
      </c>
      <c r="B119" s="225">
        <v>3224</v>
      </c>
      <c r="C119" s="226" t="s">
        <v>187</v>
      </c>
      <c r="D119" s="227"/>
      <c r="E119" s="221"/>
      <c r="F119" s="222">
        <v>322420</v>
      </c>
      <c r="G119" s="223" t="s">
        <v>188</v>
      </c>
      <c r="H119" s="228"/>
      <c r="I119" s="224"/>
      <c r="K119" s="48">
        <f t="shared" si="3"/>
        <v>0</v>
      </c>
      <c r="L119" s="48"/>
    </row>
    <row r="120" spans="1:14" x14ac:dyDescent="0.3">
      <c r="A120" s="188">
        <v>328000</v>
      </c>
      <c r="B120" s="225">
        <v>328</v>
      </c>
      <c r="C120" s="226" t="s">
        <v>189</v>
      </c>
      <c r="D120" s="227"/>
      <c r="E120" s="221"/>
      <c r="F120" s="222">
        <v>328200</v>
      </c>
      <c r="G120" s="223" t="s">
        <v>190</v>
      </c>
      <c r="H120" s="228"/>
      <c r="I120" s="224"/>
      <c r="K120" s="48">
        <f t="shared" si="3"/>
        <v>0</v>
      </c>
      <c r="L120" s="48"/>
    </row>
    <row r="121" spans="1:14" ht="28.8" x14ac:dyDescent="0.3">
      <c r="A121" s="188">
        <v>331000</v>
      </c>
      <c r="B121" s="225">
        <v>331</v>
      </c>
      <c r="C121" s="226" t="s">
        <v>191</v>
      </c>
      <c r="D121" s="227"/>
      <c r="E121" s="221"/>
      <c r="F121" s="222">
        <v>331200</v>
      </c>
      <c r="G121" s="223" t="s">
        <v>192</v>
      </c>
      <c r="H121" s="228"/>
      <c r="I121" s="224"/>
      <c r="K121" s="48">
        <f t="shared" si="3"/>
        <v>0</v>
      </c>
      <c r="L121" s="48"/>
    </row>
    <row r="122" spans="1:14" x14ac:dyDescent="0.3">
      <c r="A122" s="188">
        <v>345000</v>
      </c>
      <c r="B122" s="225">
        <v>345</v>
      </c>
      <c r="C122" s="226" t="s">
        <v>193</v>
      </c>
      <c r="D122" s="227"/>
      <c r="E122" s="221"/>
      <c r="F122" s="222">
        <v>345200</v>
      </c>
      <c r="G122" s="223" t="s">
        <v>194</v>
      </c>
      <c r="H122" s="228"/>
      <c r="I122" s="224"/>
      <c r="K122" s="48">
        <f t="shared" si="3"/>
        <v>0</v>
      </c>
      <c r="L122" s="48"/>
    </row>
    <row r="123" spans="1:14" x14ac:dyDescent="0.3">
      <c r="A123" s="188">
        <v>355000</v>
      </c>
      <c r="B123" s="225">
        <v>355</v>
      </c>
      <c r="C123" s="226" t="s">
        <v>195</v>
      </c>
      <c r="D123" s="227"/>
      <c r="E123" s="221"/>
      <c r="F123" s="222">
        <v>355200</v>
      </c>
      <c r="G123" s="223" t="s">
        <v>196</v>
      </c>
      <c r="H123" s="228"/>
      <c r="I123" s="224"/>
      <c r="K123" s="48">
        <f t="shared" si="3"/>
        <v>0</v>
      </c>
      <c r="L123" s="48"/>
    </row>
    <row r="124" spans="1:14" ht="28.8" x14ac:dyDescent="0.3">
      <c r="A124" s="188">
        <v>391000</v>
      </c>
      <c r="B124" s="225">
        <v>391</v>
      </c>
      <c r="C124" s="226" t="s">
        <v>197</v>
      </c>
      <c r="D124" s="227"/>
      <c r="E124" s="221"/>
      <c r="F124" s="222">
        <v>391200</v>
      </c>
      <c r="G124" s="223" t="s">
        <v>198</v>
      </c>
      <c r="H124" s="228"/>
      <c r="I124" s="224"/>
      <c r="K124" s="48"/>
      <c r="L124" s="48">
        <f t="shared" ref="L124:L133" si="4">E124-I124</f>
        <v>0</v>
      </c>
    </row>
    <row r="125" spans="1:14" ht="28.8" x14ac:dyDescent="0.3">
      <c r="A125" s="188">
        <v>392000</v>
      </c>
      <c r="B125" s="225">
        <v>392</v>
      </c>
      <c r="C125" s="226" t="s">
        <v>199</v>
      </c>
      <c r="D125" s="227"/>
      <c r="E125" s="221"/>
      <c r="F125" s="222">
        <v>392200</v>
      </c>
      <c r="G125" s="223" t="s">
        <v>200</v>
      </c>
      <c r="H125" s="228"/>
      <c r="I125" s="224"/>
      <c r="K125" s="48"/>
      <c r="L125" s="48">
        <f t="shared" si="4"/>
        <v>0</v>
      </c>
    </row>
    <row r="126" spans="1:14" ht="28.8" x14ac:dyDescent="0.3">
      <c r="A126" s="188">
        <v>393000</v>
      </c>
      <c r="B126" s="225">
        <v>393</v>
      </c>
      <c r="C126" s="226" t="s">
        <v>201</v>
      </c>
      <c r="D126" s="227"/>
      <c r="E126" s="221"/>
      <c r="F126" s="222">
        <v>393200</v>
      </c>
      <c r="G126" s="223" t="s">
        <v>202</v>
      </c>
      <c r="H126" s="228"/>
      <c r="I126" s="224"/>
      <c r="K126" s="48"/>
      <c r="L126" s="48">
        <f t="shared" si="4"/>
        <v>0</v>
      </c>
    </row>
    <row r="127" spans="1:14" ht="28.8" x14ac:dyDescent="0.3">
      <c r="A127" s="188">
        <v>394000</v>
      </c>
      <c r="B127" s="225">
        <v>394</v>
      </c>
      <c r="C127" s="226" t="s">
        <v>203</v>
      </c>
      <c r="D127" s="227"/>
      <c r="E127" s="221"/>
      <c r="F127" s="222">
        <v>394200</v>
      </c>
      <c r="G127" s="223" t="s">
        <v>204</v>
      </c>
      <c r="H127" s="228"/>
      <c r="I127" s="224"/>
      <c r="K127" s="48"/>
      <c r="L127" s="48">
        <f t="shared" si="4"/>
        <v>0</v>
      </c>
    </row>
    <row r="128" spans="1:14" x14ac:dyDescent="0.3">
      <c r="A128" s="188">
        <v>395000</v>
      </c>
      <c r="B128" s="225">
        <v>395</v>
      </c>
      <c r="C128" s="226" t="s">
        <v>205</v>
      </c>
      <c r="D128" s="227"/>
      <c r="E128" s="221"/>
      <c r="F128" s="222">
        <v>395200</v>
      </c>
      <c r="G128" s="223" t="s">
        <v>206</v>
      </c>
      <c r="H128" s="228"/>
      <c r="I128" s="224"/>
      <c r="K128" s="48"/>
      <c r="L128" s="48">
        <f t="shared" si="4"/>
        <v>0</v>
      </c>
      <c r="N128" s="238" t="s">
        <v>207</v>
      </c>
    </row>
    <row r="129" spans="1:15" x14ac:dyDescent="0.3">
      <c r="A129" s="156">
        <v>401200</v>
      </c>
      <c r="B129" s="205">
        <v>4012</v>
      </c>
      <c r="C129" s="170" t="s">
        <v>208</v>
      </c>
      <c r="D129" s="167"/>
      <c r="E129" s="177"/>
      <c r="F129" s="169">
        <v>401200</v>
      </c>
      <c r="G129" s="170" t="s">
        <v>208</v>
      </c>
      <c r="H129" s="171"/>
      <c r="I129" s="178"/>
      <c r="K129" s="57"/>
      <c r="L129" s="57">
        <f t="shared" si="4"/>
        <v>0</v>
      </c>
    </row>
    <row r="130" spans="1:15" x14ac:dyDescent="0.3">
      <c r="A130" s="156">
        <v>401700</v>
      </c>
      <c r="B130" s="205">
        <v>4017</v>
      </c>
      <c r="C130" s="170" t="s">
        <v>209</v>
      </c>
      <c r="D130" s="167"/>
      <c r="E130" s="168"/>
      <c r="F130" s="169">
        <v>401700</v>
      </c>
      <c r="G130" s="170" t="s">
        <v>209</v>
      </c>
      <c r="H130" s="171"/>
      <c r="I130" s="172"/>
      <c r="K130" s="57"/>
      <c r="L130" s="57">
        <f t="shared" si="4"/>
        <v>0</v>
      </c>
    </row>
    <row r="131" spans="1:15" x14ac:dyDescent="0.3">
      <c r="A131" s="156">
        <v>404200</v>
      </c>
      <c r="B131" s="205">
        <v>4042</v>
      </c>
      <c r="C131" s="170" t="s">
        <v>210</v>
      </c>
      <c r="D131" s="167"/>
      <c r="E131" s="168"/>
      <c r="F131" s="169">
        <v>404200</v>
      </c>
      <c r="G131" s="170" t="s">
        <v>211</v>
      </c>
      <c r="H131" s="171"/>
      <c r="I131" s="172"/>
      <c r="K131" s="57"/>
      <c r="L131" s="57">
        <f t="shared" si="4"/>
        <v>0</v>
      </c>
    </row>
    <row r="132" spans="1:15" ht="28.8" x14ac:dyDescent="0.3">
      <c r="A132" s="156">
        <v>404700</v>
      </c>
      <c r="B132" s="205">
        <v>4047</v>
      </c>
      <c r="C132" s="170" t="s">
        <v>212</v>
      </c>
      <c r="D132" s="167"/>
      <c r="E132" s="168"/>
      <c r="F132" s="169">
        <v>404700</v>
      </c>
      <c r="G132" s="170" t="s">
        <v>212</v>
      </c>
      <c r="H132" s="171"/>
      <c r="I132" s="172"/>
      <c r="K132" s="57"/>
      <c r="L132" s="57">
        <f t="shared" si="4"/>
        <v>0</v>
      </c>
    </row>
    <row r="133" spans="1:15" x14ac:dyDescent="0.3">
      <c r="A133" s="156">
        <v>408100</v>
      </c>
      <c r="B133" s="205">
        <v>4081</v>
      </c>
      <c r="C133" s="170" t="s">
        <v>213</v>
      </c>
      <c r="D133" s="167"/>
      <c r="E133" s="168"/>
      <c r="F133" s="169">
        <v>408100</v>
      </c>
      <c r="G133" s="170" t="s">
        <v>214</v>
      </c>
      <c r="H133" s="171"/>
      <c r="I133" s="172"/>
      <c r="K133" s="57"/>
      <c r="L133" s="57">
        <f t="shared" si="4"/>
        <v>0</v>
      </c>
    </row>
    <row r="134" spans="1:15" ht="28.8" x14ac:dyDescent="0.3">
      <c r="A134" s="156">
        <v>408400</v>
      </c>
      <c r="B134" s="239">
        <v>4084</v>
      </c>
      <c r="C134" s="240" t="s">
        <v>215</v>
      </c>
      <c r="D134" s="241"/>
      <c r="E134" s="242"/>
      <c r="F134" s="239">
        <v>408400</v>
      </c>
      <c r="G134" s="240" t="s">
        <v>215</v>
      </c>
      <c r="H134" s="241"/>
      <c r="I134" s="242"/>
      <c r="K134" s="243"/>
      <c r="L134" s="243"/>
      <c r="M134" s="155"/>
      <c r="N134" s="155"/>
      <c r="O134" s="155"/>
    </row>
    <row r="135" spans="1:15" ht="28.8" x14ac:dyDescent="0.3">
      <c r="A135" s="156">
        <v>409100</v>
      </c>
      <c r="B135" s="205">
        <v>4091</v>
      </c>
      <c r="C135" s="170" t="s">
        <v>216</v>
      </c>
      <c r="D135" s="173"/>
      <c r="E135" s="167"/>
      <c r="F135" s="169">
        <v>409100</v>
      </c>
      <c r="G135" s="170" t="s">
        <v>217</v>
      </c>
      <c r="H135" s="175"/>
      <c r="I135" s="171"/>
      <c r="K135" s="57">
        <f t="shared" ref="K135:K146" si="5">D135-H135</f>
        <v>0</v>
      </c>
      <c r="L135" s="57"/>
    </row>
    <row r="136" spans="1:15" x14ac:dyDescent="0.3">
      <c r="A136" s="156">
        <v>409200</v>
      </c>
      <c r="B136" s="205">
        <v>4092</v>
      </c>
      <c r="C136" s="166" t="s">
        <v>218</v>
      </c>
      <c r="D136" s="173"/>
      <c r="E136" s="167"/>
      <c r="F136" s="169">
        <v>469000</v>
      </c>
      <c r="G136" s="170" t="s">
        <v>219</v>
      </c>
      <c r="H136" s="175"/>
      <c r="I136" s="171"/>
      <c r="K136" s="57">
        <f t="shared" si="5"/>
        <v>0</v>
      </c>
      <c r="L136" s="57"/>
      <c r="O136" s="155"/>
    </row>
    <row r="137" spans="1:15" ht="28.8" x14ac:dyDescent="0.3">
      <c r="A137" s="156">
        <v>409600</v>
      </c>
      <c r="B137" s="205">
        <v>4096</v>
      </c>
      <c r="C137" s="170" t="s">
        <v>220</v>
      </c>
      <c r="D137" s="173"/>
      <c r="E137" s="167"/>
      <c r="F137" s="169">
        <v>409600</v>
      </c>
      <c r="G137" s="170" t="s">
        <v>220</v>
      </c>
      <c r="H137" s="175"/>
      <c r="I137" s="171"/>
      <c r="K137" s="57">
        <f t="shared" si="5"/>
        <v>0</v>
      </c>
      <c r="L137" s="57"/>
    </row>
    <row r="138" spans="1:15" ht="28.8" x14ac:dyDescent="0.3">
      <c r="A138" s="156">
        <v>409800</v>
      </c>
      <c r="B138" s="205">
        <v>4098</v>
      </c>
      <c r="C138" s="170" t="s">
        <v>221</v>
      </c>
      <c r="D138" s="173"/>
      <c r="E138" s="167"/>
      <c r="F138" s="169">
        <v>409800</v>
      </c>
      <c r="G138" s="170" t="s">
        <v>221</v>
      </c>
      <c r="H138" s="175"/>
      <c r="I138" s="171"/>
      <c r="K138" s="57">
        <f t="shared" si="5"/>
        <v>0</v>
      </c>
      <c r="L138" s="57"/>
    </row>
    <row r="139" spans="1:15" ht="28.8" x14ac:dyDescent="0.3">
      <c r="A139" s="156">
        <v>411100</v>
      </c>
      <c r="B139" s="205">
        <v>4111</v>
      </c>
      <c r="C139" s="166" t="s">
        <v>222</v>
      </c>
      <c r="D139" s="173"/>
      <c r="E139" s="167"/>
      <c r="F139" s="169">
        <v>411200</v>
      </c>
      <c r="G139" s="170" t="s">
        <v>223</v>
      </c>
      <c r="H139" s="175"/>
      <c r="I139" s="171"/>
      <c r="K139" s="244">
        <f t="shared" si="5"/>
        <v>0</v>
      </c>
      <c r="L139" s="245"/>
      <c r="M139" s="246">
        <f>+K139+K140</f>
        <v>0</v>
      </c>
    </row>
    <row r="140" spans="1:15" ht="28.8" x14ac:dyDescent="0.3">
      <c r="A140" s="156">
        <v>411200</v>
      </c>
      <c r="B140" s="205">
        <v>4112</v>
      </c>
      <c r="C140" s="166" t="s">
        <v>224</v>
      </c>
      <c r="D140" s="247"/>
      <c r="E140" s="167"/>
      <c r="F140" s="169">
        <v>411200</v>
      </c>
      <c r="G140" s="170" t="s">
        <v>223</v>
      </c>
      <c r="H140" s="247"/>
      <c r="I140" s="171"/>
      <c r="K140" s="244">
        <f t="shared" si="5"/>
        <v>0</v>
      </c>
      <c r="L140" s="245"/>
      <c r="M140" s="248"/>
    </row>
    <row r="141" spans="1:15" ht="28.8" x14ac:dyDescent="0.3">
      <c r="A141" s="156">
        <v>411300</v>
      </c>
      <c r="B141" s="205">
        <v>4113</v>
      </c>
      <c r="C141" s="166" t="s">
        <v>225</v>
      </c>
      <c r="D141" s="173"/>
      <c r="E141" s="167"/>
      <c r="F141" s="169">
        <v>411300</v>
      </c>
      <c r="G141" s="170" t="s">
        <v>226</v>
      </c>
      <c r="H141" s="175"/>
      <c r="I141" s="171"/>
      <c r="K141" s="57">
        <f t="shared" si="5"/>
        <v>0</v>
      </c>
      <c r="L141" s="57"/>
    </row>
    <row r="142" spans="1:15" ht="28.8" x14ac:dyDescent="0.3">
      <c r="A142" s="156">
        <v>411400</v>
      </c>
      <c r="B142" s="205">
        <v>4114</v>
      </c>
      <c r="C142" s="166" t="s">
        <v>227</v>
      </c>
      <c r="D142" s="173"/>
      <c r="E142" s="167"/>
      <c r="F142" s="169">
        <v>411300</v>
      </c>
      <c r="G142" s="170" t="s">
        <v>226</v>
      </c>
      <c r="H142" s="175"/>
      <c r="I142" s="171"/>
      <c r="K142" s="57">
        <f t="shared" si="5"/>
        <v>0</v>
      </c>
      <c r="L142" s="57"/>
    </row>
    <row r="143" spans="1:15" ht="28.8" x14ac:dyDescent="0.3">
      <c r="A143" s="156">
        <v>411500</v>
      </c>
      <c r="B143" s="205">
        <v>4115</v>
      </c>
      <c r="C143" s="166" t="s">
        <v>228</v>
      </c>
      <c r="D143" s="173"/>
      <c r="E143" s="167"/>
      <c r="F143" s="169">
        <v>411300</v>
      </c>
      <c r="G143" s="170" t="s">
        <v>226</v>
      </c>
      <c r="H143" s="175"/>
      <c r="I143" s="171"/>
      <c r="K143" s="57">
        <f t="shared" si="5"/>
        <v>0</v>
      </c>
      <c r="L143" s="57"/>
    </row>
    <row r="144" spans="1:15" ht="28.8" x14ac:dyDescent="0.3">
      <c r="A144" s="156">
        <v>411600</v>
      </c>
      <c r="B144" s="205">
        <v>4116</v>
      </c>
      <c r="C144" s="166" t="s">
        <v>229</v>
      </c>
      <c r="D144" s="173"/>
      <c r="E144" s="167"/>
      <c r="F144" s="169">
        <v>411300</v>
      </c>
      <c r="G144" s="170" t="s">
        <v>226</v>
      </c>
      <c r="H144" s="175"/>
      <c r="I144" s="171"/>
      <c r="K144" s="57">
        <f t="shared" si="5"/>
        <v>0</v>
      </c>
      <c r="L144" s="57"/>
    </row>
    <row r="145" spans="1:14" ht="28.8" x14ac:dyDescent="0.3">
      <c r="A145" s="156">
        <v>411700</v>
      </c>
      <c r="B145" s="205">
        <v>4117</v>
      </c>
      <c r="C145" s="166" t="s">
        <v>230</v>
      </c>
      <c r="D145" s="173"/>
      <c r="E145" s="167"/>
      <c r="F145" s="169">
        <v>412200</v>
      </c>
      <c r="G145" s="170" t="s">
        <v>231</v>
      </c>
      <c r="H145" s="175"/>
      <c r="I145" s="171"/>
      <c r="K145" s="57">
        <f t="shared" si="5"/>
        <v>0</v>
      </c>
      <c r="L145" s="57"/>
    </row>
    <row r="146" spans="1:14" ht="28.8" x14ac:dyDescent="0.3">
      <c r="A146" s="156">
        <v>411800</v>
      </c>
      <c r="B146" s="205">
        <v>4118</v>
      </c>
      <c r="C146" s="166" t="s">
        <v>232</v>
      </c>
      <c r="D146" s="173"/>
      <c r="E146" s="167"/>
      <c r="F146" s="169">
        <v>412200</v>
      </c>
      <c r="G146" s="170" t="s">
        <v>231</v>
      </c>
      <c r="H146" s="175"/>
      <c r="I146" s="171"/>
      <c r="K146" s="57">
        <f t="shared" si="5"/>
        <v>0</v>
      </c>
      <c r="L146" s="57"/>
    </row>
    <row r="147" spans="1:14" x14ac:dyDescent="0.3">
      <c r="A147" s="179">
        <v>412100</v>
      </c>
      <c r="B147" s="249">
        <v>4121</v>
      </c>
      <c r="C147" s="226" t="s">
        <v>233</v>
      </c>
      <c r="D147" s="250"/>
      <c r="E147" s="251"/>
      <c r="F147" s="252">
        <v>412300</v>
      </c>
      <c r="G147" s="253" t="s">
        <v>234</v>
      </c>
      <c r="H147" s="254"/>
      <c r="I147" s="255"/>
      <c r="K147" s="71"/>
      <c r="L147" s="71"/>
    </row>
    <row r="148" spans="1:14" x14ac:dyDescent="0.3">
      <c r="A148" s="188">
        <v>412100</v>
      </c>
      <c r="B148" s="256">
        <v>4121</v>
      </c>
      <c r="C148" s="237" t="s">
        <v>233</v>
      </c>
      <c r="D148" s="227"/>
      <c r="E148" s="221"/>
      <c r="F148" s="257">
        <v>412800</v>
      </c>
      <c r="G148" s="258" t="s">
        <v>235</v>
      </c>
      <c r="H148" s="259"/>
      <c r="I148" s="224"/>
      <c r="K148" s="260">
        <f>D147-H147-H148</f>
        <v>0</v>
      </c>
      <c r="L148" s="48"/>
      <c r="M148" s="261">
        <f>+K148+K150</f>
        <v>0</v>
      </c>
      <c r="N148" s="262"/>
    </row>
    <row r="149" spans="1:14" x14ac:dyDescent="0.3">
      <c r="A149" s="179">
        <v>412200</v>
      </c>
      <c r="B149" s="249">
        <v>4122</v>
      </c>
      <c r="C149" s="226" t="s">
        <v>236</v>
      </c>
      <c r="D149" s="263"/>
      <c r="E149" s="251"/>
      <c r="F149" s="252">
        <v>412300</v>
      </c>
      <c r="G149" s="253" t="s">
        <v>234</v>
      </c>
      <c r="H149" s="254"/>
      <c r="I149" s="255"/>
      <c r="K149" s="264"/>
      <c r="L149" s="71"/>
    </row>
    <row r="150" spans="1:14" x14ac:dyDescent="0.3">
      <c r="A150" s="188">
        <v>412200</v>
      </c>
      <c r="B150" s="256">
        <v>4122</v>
      </c>
      <c r="C150" s="237" t="s">
        <v>236</v>
      </c>
      <c r="D150" s="227"/>
      <c r="E150" s="221"/>
      <c r="F150" s="257">
        <v>412800</v>
      </c>
      <c r="G150" s="258" t="s">
        <v>235</v>
      </c>
      <c r="H150" s="265"/>
      <c r="I150" s="224"/>
      <c r="K150" s="266">
        <f>D149-H149-H150</f>
        <v>0</v>
      </c>
      <c r="L150" s="48"/>
    </row>
    <row r="151" spans="1:14" x14ac:dyDescent="0.3">
      <c r="A151" s="179">
        <v>412300</v>
      </c>
      <c r="B151" s="249">
        <v>4123</v>
      </c>
      <c r="C151" s="226" t="s">
        <v>237</v>
      </c>
      <c r="D151" s="250"/>
      <c r="E151" s="251"/>
      <c r="F151" s="252">
        <v>419220</v>
      </c>
      <c r="G151" s="253" t="s">
        <v>238</v>
      </c>
      <c r="H151" s="254"/>
      <c r="I151" s="255"/>
      <c r="K151" s="264"/>
      <c r="L151" s="71"/>
    </row>
    <row r="152" spans="1:14" x14ac:dyDescent="0.3">
      <c r="A152" s="188">
        <v>412300</v>
      </c>
      <c r="B152" s="256">
        <v>4123</v>
      </c>
      <c r="C152" s="237" t="s">
        <v>239</v>
      </c>
      <c r="D152" s="227"/>
      <c r="E152" s="221"/>
      <c r="F152" s="222">
        <v>412800</v>
      </c>
      <c r="G152" s="223" t="s">
        <v>235</v>
      </c>
      <c r="H152" s="228"/>
      <c r="I152" s="224"/>
      <c r="K152" s="266">
        <f>D151-H151-H152</f>
        <v>0</v>
      </c>
      <c r="L152" s="48"/>
    </row>
    <row r="153" spans="1:14" x14ac:dyDescent="0.3">
      <c r="A153" s="156">
        <v>416000</v>
      </c>
      <c r="B153" s="165">
        <v>416</v>
      </c>
      <c r="C153" s="166" t="s">
        <v>240</v>
      </c>
      <c r="D153" s="247"/>
      <c r="E153" s="167"/>
      <c r="F153" s="169">
        <v>416000</v>
      </c>
      <c r="G153" s="170" t="s">
        <v>240</v>
      </c>
      <c r="H153" s="247"/>
      <c r="I153" s="171"/>
      <c r="K153" s="267">
        <f>D153-H153</f>
        <v>0</v>
      </c>
      <c r="L153" s="57"/>
    </row>
    <row r="154" spans="1:14" ht="30" customHeight="1" x14ac:dyDescent="0.3">
      <c r="A154" s="179">
        <v>418000</v>
      </c>
      <c r="B154" s="268">
        <v>418</v>
      </c>
      <c r="C154" s="269" t="s">
        <v>241</v>
      </c>
      <c r="D154" s="270"/>
      <c r="E154" s="271"/>
      <c r="F154" s="272">
        <v>418100</v>
      </c>
      <c r="G154" s="273" t="s">
        <v>242</v>
      </c>
      <c r="H154" s="270"/>
      <c r="I154" s="271"/>
      <c r="K154" s="274"/>
      <c r="L154" s="274"/>
    </row>
    <row r="155" spans="1:14" x14ac:dyDescent="0.3">
      <c r="A155" s="188">
        <v>418000</v>
      </c>
      <c r="B155" s="275">
        <v>418</v>
      </c>
      <c r="C155" s="276" t="s">
        <v>243</v>
      </c>
      <c r="D155" s="277"/>
      <c r="E155" s="278"/>
      <c r="F155" s="239">
        <v>418200</v>
      </c>
      <c r="G155" s="240" t="s">
        <v>244</v>
      </c>
      <c r="H155" s="277"/>
      <c r="I155" s="278"/>
      <c r="K155" s="243"/>
      <c r="L155" s="243"/>
    </row>
    <row r="156" spans="1:14" ht="28.8" x14ac:dyDescent="0.3">
      <c r="A156" s="179">
        <v>419100</v>
      </c>
      <c r="B156" s="225">
        <v>4191</v>
      </c>
      <c r="C156" s="226" t="s">
        <v>245</v>
      </c>
      <c r="D156" s="250"/>
      <c r="E156" s="279"/>
      <c r="F156" s="252">
        <v>419100</v>
      </c>
      <c r="G156" s="253" t="s">
        <v>246</v>
      </c>
      <c r="H156" s="254"/>
      <c r="I156" s="254"/>
      <c r="K156" s="57"/>
      <c r="L156" s="57"/>
    </row>
    <row r="157" spans="1:14" ht="28.8" x14ac:dyDescent="0.3">
      <c r="A157" s="229">
        <v>419100</v>
      </c>
      <c r="B157" s="280">
        <v>4191</v>
      </c>
      <c r="C157" s="281" t="s">
        <v>245</v>
      </c>
      <c r="D157" s="230"/>
      <c r="E157" s="231"/>
      <c r="F157" s="232">
        <v>419210</v>
      </c>
      <c r="G157" s="233" t="s">
        <v>247</v>
      </c>
      <c r="H157" s="234"/>
      <c r="I157" s="282"/>
      <c r="K157" s="57"/>
      <c r="L157" s="57"/>
    </row>
    <row r="158" spans="1:14" ht="28.8" x14ac:dyDescent="0.3">
      <c r="A158" s="188">
        <v>419100</v>
      </c>
      <c r="B158" s="236">
        <v>4191</v>
      </c>
      <c r="C158" s="237" t="s">
        <v>245</v>
      </c>
      <c r="D158" s="227"/>
      <c r="E158" s="221"/>
      <c r="F158" s="222" t="s">
        <v>248</v>
      </c>
      <c r="G158" s="223" t="s">
        <v>238</v>
      </c>
      <c r="H158" s="228"/>
      <c r="I158" s="283"/>
      <c r="K158" s="57"/>
      <c r="L158" s="57">
        <f>E156-I156-I157-I158</f>
        <v>0</v>
      </c>
    </row>
    <row r="159" spans="1:14" ht="33" customHeight="1" x14ac:dyDescent="0.3">
      <c r="A159" s="156">
        <v>419200</v>
      </c>
      <c r="B159" s="225">
        <v>4192</v>
      </c>
      <c r="C159" s="226" t="s">
        <v>249</v>
      </c>
      <c r="D159" s="250"/>
      <c r="E159" s="284"/>
      <c r="F159" s="252">
        <v>419100</v>
      </c>
      <c r="G159" s="253" t="s">
        <v>246</v>
      </c>
      <c r="H159" s="254"/>
      <c r="I159" s="284"/>
      <c r="K159" s="71"/>
      <c r="L159" s="71"/>
    </row>
    <row r="160" spans="1:14" x14ac:dyDescent="0.3">
      <c r="A160" s="156"/>
      <c r="B160" s="236">
        <v>4192</v>
      </c>
      <c r="C160" s="237" t="s">
        <v>249</v>
      </c>
      <c r="D160" s="227"/>
      <c r="E160" s="221"/>
      <c r="F160" s="222">
        <v>419220</v>
      </c>
      <c r="G160" s="223" t="s">
        <v>238</v>
      </c>
      <c r="H160" s="228"/>
      <c r="I160" s="283"/>
      <c r="K160" s="48"/>
      <c r="L160" s="48">
        <f>+E159-I159-I160</f>
        <v>0</v>
      </c>
    </row>
    <row r="161" spans="1:12" ht="28.8" x14ac:dyDescent="0.3">
      <c r="A161" s="156">
        <v>419800</v>
      </c>
      <c r="B161" s="165">
        <v>4198</v>
      </c>
      <c r="C161" s="170" t="s">
        <v>250</v>
      </c>
      <c r="D161" s="173"/>
      <c r="E161" s="168"/>
      <c r="F161" s="169">
        <v>419800</v>
      </c>
      <c r="G161" s="170" t="s">
        <v>250</v>
      </c>
      <c r="H161" s="175"/>
      <c r="I161" s="172"/>
      <c r="K161" s="57"/>
      <c r="L161" s="57">
        <f>E161-I161</f>
        <v>0</v>
      </c>
    </row>
    <row r="162" spans="1:12" x14ac:dyDescent="0.3">
      <c r="A162" s="156">
        <v>421000</v>
      </c>
      <c r="B162" s="165">
        <v>421</v>
      </c>
      <c r="C162" s="166" t="s">
        <v>251</v>
      </c>
      <c r="D162" s="173"/>
      <c r="E162" s="168"/>
      <c r="F162" s="169">
        <v>421000</v>
      </c>
      <c r="G162" s="170" t="s">
        <v>252</v>
      </c>
      <c r="H162" s="175"/>
      <c r="I162" s="172"/>
      <c r="K162" s="57"/>
      <c r="L162" s="57">
        <f>E162-I162</f>
        <v>0</v>
      </c>
    </row>
    <row r="163" spans="1:12" x14ac:dyDescent="0.3">
      <c r="A163" s="156">
        <v>423000</v>
      </c>
      <c r="B163" s="165">
        <v>423</v>
      </c>
      <c r="C163" s="166" t="s">
        <v>253</v>
      </c>
      <c r="D163" s="173"/>
      <c r="E163" s="168"/>
      <c r="F163" s="169">
        <v>423000</v>
      </c>
      <c r="G163" s="170" t="s">
        <v>254</v>
      </c>
      <c r="H163" s="175"/>
      <c r="I163" s="172"/>
      <c r="K163" s="57"/>
      <c r="L163" s="57">
        <f>E163-I163</f>
        <v>0</v>
      </c>
    </row>
    <row r="164" spans="1:12" x14ac:dyDescent="0.3">
      <c r="A164" s="156">
        <v>425000</v>
      </c>
      <c r="B164" s="165">
        <v>425</v>
      </c>
      <c r="C164" s="166" t="s">
        <v>255</v>
      </c>
      <c r="D164" s="173"/>
      <c r="E164" s="168"/>
      <c r="F164" s="169">
        <v>425000</v>
      </c>
      <c r="G164" s="170" t="s">
        <v>256</v>
      </c>
      <c r="H164" s="175"/>
      <c r="I164" s="172"/>
      <c r="K164" s="57">
        <f>D164-H164</f>
        <v>0</v>
      </c>
      <c r="L164" s="57"/>
    </row>
    <row r="165" spans="1:12" x14ac:dyDescent="0.3">
      <c r="A165" s="156">
        <v>427000</v>
      </c>
      <c r="B165" s="165">
        <v>427</v>
      </c>
      <c r="C165" s="166" t="s">
        <v>257</v>
      </c>
      <c r="D165" s="173"/>
      <c r="E165" s="168"/>
      <c r="F165" s="169">
        <v>427000</v>
      </c>
      <c r="G165" s="170" t="s">
        <v>258</v>
      </c>
      <c r="H165" s="175"/>
      <c r="I165" s="172"/>
      <c r="K165" s="57"/>
      <c r="L165" s="57">
        <f>E165-I165</f>
        <v>0</v>
      </c>
    </row>
    <row r="166" spans="1:12" ht="28.8" x14ac:dyDescent="0.3">
      <c r="A166" s="156">
        <v>428200</v>
      </c>
      <c r="B166" s="165">
        <v>4282</v>
      </c>
      <c r="C166" s="166" t="s">
        <v>259</v>
      </c>
      <c r="D166" s="173"/>
      <c r="E166" s="168"/>
      <c r="F166" s="169">
        <v>428200</v>
      </c>
      <c r="G166" s="170" t="s">
        <v>260</v>
      </c>
      <c r="H166" s="175"/>
      <c r="I166" s="172"/>
      <c r="K166" s="57"/>
      <c r="L166" s="57">
        <f>E166-I166</f>
        <v>0</v>
      </c>
    </row>
    <row r="167" spans="1:12" ht="28.8" x14ac:dyDescent="0.3">
      <c r="A167" s="156">
        <v>428600</v>
      </c>
      <c r="B167" s="165">
        <v>4286</v>
      </c>
      <c r="C167" s="166" t="s">
        <v>261</v>
      </c>
      <c r="D167" s="173"/>
      <c r="E167" s="168"/>
      <c r="F167" s="169">
        <v>428600</v>
      </c>
      <c r="G167" s="170" t="s">
        <v>262</v>
      </c>
      <c r="H167" s="175"/>
      <c r="I167" s="172"/>
      <c r="K167" s="57"/>
      <c r="L167" s="57">
        <f>E167-I167</f>
        <v>0</v>
      </c>
    </row>
    <row r="168" spans="1:12" ht="28.8" x14ac:dyDescent="0.3">
      <c r="A168" s="156">
        <v>428700</v>
      </c>
      <c r="B168" s="165">
        <v>4287</v>
      </c>
      <c r="C168" s="166" t="s">
        <v>263</v>
      </c>
      <c r="D168" s="173"/>
      <c r="E168" s="168"/>
      <c r="F168" s="169">
        <v>428700</v>
      </c>
      <c r="G168" s="170" t="s">
        <v>264</v>
      </c>
      <c r="H168" s="175"/>
      <c r="I168" s="172"/>
      <c r="K168" s="57">
        <f>D168-H168</f>
        <v>0</v>
      </c>
      <c r="L168" s="57"/>
    </row>
    <row r="169" spans="1:12" ht="28.8" x14ac:dyDescent="0.3">
      <c r="A169" s="156">
        <v>429100</v>
      </c>
      <c r="B169" s="165">
        <v>4291</v>
      </c>
      <c r="C169" s="166" t="s">
        <v>265</v>
      </c>
      <c r="D169" s="173"/>
      <c r="E169" s="168"/>
      <c r="F169" s="169">
        <v>429100</v>
      </c>
      <c r="G169" s="170" t="s">
        <v>266</v>
      </c>
      <c r="H169" s="175"/>
      <c r="I169" s="172"/>
      <c r="K169" s="57">
        <f>D169-H169</f>
        <v>0</v>
      </c>
      <c r="L169" s="57"/>
    </row>
    <row r="170" spans="1:12" ht="28.8" x14ac:dyDescent="0.3">
      <c r="A170" s="156">
        <v>429200</v>
      </c>
      <c r="B170" s="165">
        <v>4292</v>
      </c>
      <c r="C170" s="170" t="s">
        <v>267</v>
      </c>
      <c r="D170" s="173"/>
      <c r="E170" s="168"/>
      <c r="F170" s="169">
        <v>429200</v>
      </c>
      <c r="G170" s="170" t="s">
        <v>267</v>
      </c>
      <c r="H170" s="175"/>
      <c r="I170" s="172"/>
      <c r="K170" s="57">
        <f>D170-H170</f>
        <v>0</v>
      </c>
      <c r="L170" s="57"/>
    </row>
    <row r="171" spans="1:12" x14ac:dyDescent="0.3">
      <c r="A171" s="156">
        <v>429400</v>
      </c>
      <c r="B171" s="165">
        <v>4294</v>
      </c>
      <c r="C171" s="170" t="s">
        <v>268</v>
      </c>
      <c r="D171" s="173"/>
      <c r="E171" s="168"/>
      <c r="F171" s="169">
        <v>429400</v>
      </c>
      <c r="G171" s="170" t="s">
        <v>268</v>
      </c>
      <c r="H171" s="175"/>
      <c r="I171" s="172"/>
      <c r="K171" s="57">
        <f>D171-H171</f>
        <v>0</v>
      </c>
      <c r="L171" s="57"/>
    </row>
    <row r="172" spans="1:12" x14ac:dyDescent="0.3">
      <c r="A172" s="156">
        <v>429500</v>
      </c>
      <c r="B172" s="165">
        <v>4295</v>
      </c>
      <c r="C172" s="170" t="s">
        <v>269</v>
      </c>
      <c r="D172" s="173"/>
      <c r="E172" s="168"/>
      <c r="F172" s="169">
        <v>429500</v>
      </c>
      <c r="G172" s="170" t="s">
        <v>269</v>
      </c>
      <c r="H172" s="175"/>
      <c r="I172" s="172"/>
      <c r="K172" s="57">
        <f>D172-H172</f>
        <v>0</v>
      </c>
      <c r="L172" s="57"/>
    </row>
    <row r="173" spans="1:12" x14ac:dyDescent="0.3">
      <c r="A173" s="156">
        <v>431000</v>
      </c>
      <c r="B173" s="165">
        <v>431</v>
      </c>
      <c r="C173" s="166" t="s">
        <v>270</v>
      </c>
      <c r="D173" s="173"/>
      <c r="E173" s="168"/>
      <c r="F173" s="169">
        <v>431000</v>
      </c>
      <c r="G173" s="170" t="s">
        <v>271</v>
      </c>
      <c r="H173" s="175"/>
      <c r="I173" s="172"/>
      <c r="K173" s="57"/>
      <c r="L173" s="57">
        <f>E173-I173</f>
        <v>0</v>
      </c>
    </row>
    <row r="174" spans="1:12" x14ac:dyDescent="0.3">
      <c r="A174" s="156">
        <v>437000</v>
      </c>
      <c r="B174" s="165">
        <v>437</v>
      </c>
      <c r="C174" s="166" t="s">
        <v>272</v>
      </c>
      <c r="D174" s="173"/>
      <c r="E174" s="168"/>
      <c r="F174" s="169">
        <v>437000</v>
      </c>
      <c r="G174" s="170" t="s">
        <v>272</v>
      </c>
      <c r="H174" s="175"/>
      <c r="I174" s="172"/>
      <c r="K174" s="57"/>
      <c r="L174" s="57">
        <f>E174-I174</f>
        <v>0</v>
      </c>
    </row>
    <row r="175" spans="1:12" ht="28.8" x14ac:dyDescent="0.3">
      <c r="A175" s="156">
        <v>438200</v>
      </c>
      <c r="B175" s="165">
        <v>4382</v>
      </c>
      <c r="C175" s="170" t="s">
        <v>273</v>
      </c>
      <c r="D175" s="173"/>
      <c r="E175" s="168"/>
      <c r="F175" s="169">
        <v>438200</v>
      </c>
      <c r="G175" s="170" t="s">
        <v>273</v>
      </c>
      <c r="H175" s="175"/>
      <c r="I175" s="172"/>
      <c r="K175" s="57"/>
      <c r="L175" s="57">
        <f>E175-I175</f>
        <v>0</v>
      </c>
    </row>
    <row r="176" spans="1:12" ht="28.8" x14ac:dyDescent="0.3">
      <c r="A176" s="156">
        <v>438600</v>
      </c>
      <c r="B176" s="165">
        <v>4386</v>
      </c>
      <c r="C176" s="170" t="s">
        <v>274</v>
      </c>
      <c r="D176" s="173"/>
      <c r="E176" s="168"/>
      <c r="F176" s="169">
        <v>438600</v>
      </c>
      <c r="G176" s="170" t="s">
        <v>274</v>
      </c>
      <c r="H176" s="175"/>
      <c r="I176" s="172"/>
      <c r="K176" s="57"/>
      <c r="L176" s="57">
        <f>E176-I176</f>
        <v>0</v>
      </c>
    </row>
    <row r="177" spans="1:12" ht="28.8" x14ac:dyDescent="0.3">
      <c r="A177" s="156">
        <v>438700</v>
      </c>
      <c r="B177" s="165">
        <v>4387</v>
      </c>
      <c r="C177" s="170" t="s">
        <v>275</v>
      </c>
      <c r="D177" s="173"/>
      <c r="E177" s="168"/>
      <c r="F177" s="169">
        <v>438700</v>
      </c>
      <c r="G177" s="170" t="s">
        <v>275</v>
      </c>
      <c r="H177" s="175"/>
      <c r="I177" s="172"/>
      <c r="K177" s="57">
        <f t="shared" ref="K177:K183" si="6">D177-H177</f>
        <v>0</v>
      </c>
      <c r="L177" s="57"/>
    </row>
    <row r="178" spans="1:12" ht="28.8" x14ac:dyDescent="0.3">
      <c r="A178" s="156">
        <v>441110</v>
      </c>
      <c r="B178" s="165">
        <v>44111</v>
      </c>
      <c r="C178" s="166" t="s">
        <v>276</v>
      </c>
      <c r="D178" s="173"/>
      <c r="E178" s="168"/>
      <c r="F178" s="169">
        <v>441150</v>
      </c>
      <c r="G178" s="170" t="s">
        <v>277</v>
      </c>
      <c r="H178" s="175"/>
      <c r="I178" s="172"/>
      <c r="K178" s="57">
        <f t="shared" si="6"/>
        <v>0</v>
      </c>
      <c r="L178" s="57"/>
    </row>
    <row r="179" spans="1:12" x14ac:dyDescent="0.3">
      <c r="A179" s="156">
        <v>441120</v>
      </c>
      <c r="B179" s="165">
        <v>44112</v>
      </c>
      <c r="C179" s="166" t="s">
        <v>278</v>
      </c>
      <c r="D179" s="173"/>
      <c r="E179" s="168"/>
      <c r="F179" s="169">
        <v>443110</v>
      </c>
      <c r="G179" s="170" t="s">
        <v>279</v>
      </c>
      <c r="H179" s="175"/>
      <c r="I179" s="172"/>
      <c r="K179" s="57">
        <f t="shared" si="6"/>
        <v>0</v>
      </c>
      <c r="L179" s="57"/>
    </row>
    <row r="180" spans="1:12" ht="28.8" x14ac:dyDescent="0.3">
      <c r="A180" s="156">
        <v>441130</v>
      </c>
      <c r="B180" s="165">
        <v>44113</v>
      </c>
      <c r="C180" s="166" t="s">
        <v>280</v>
      </c>
      <c r="D180" s="173"/>
      <c r="E180" s="168"/>
      <c r="F180" s="169">
        <v>441130</v>
      </c>
      <c r="G180" s="170" t="s">
        <v>281</v>
      </c>
      <c r="H180" s="175"/>
      <c r="I180" s="172"/>
      <c r="K180" s="57">
        <f t="shared" si="6"/>
        <v>0</v>
      </c>
      <c r="L180" s="57"/>
    </row>
    <row r="181" spans="1:12" ht="28.8" x14ac:dyDescent="0.3">
      <c r="A181" s="156">
        <v>441140</v>
      </c>
      <c r="B181" s="165">
        <v>44114</v>
      </c>
      <c r="C181" s="166" t="s">
        <v>282</v>
      </c>
      <c r="D181" s="173"/>
      <c r="E181" s="168"/>
      <c r="F181" s="169">
        <v>441140</v>
      </c>
      <c r="G181" s="170" t="s">
        <v>283</v>
      </c>
      <c r="H181" s="175"/>
      <c r="I181" s="172"/>
      <c r="K181" s="57">
        <f t="shared" si="6"/>
        <v>0</v>
      </c>
      <c r="L181" s="57"/>
    </row>
    <row r="182" spans="1:12" x14ac:dyDescent="0.3">
      <c r="A182" s="156">
        <v>441160</v>
      </c>
      <c r="B182" s="165">
        <v>44116</v>
      </c>
      <c r="C182" s="166" t="s">
        <v>284</v>
      </c>
      <c r="D182" s="173"/>
      <c r="E182" s="168"/>
      <c r="F182" s="169">
        <v>441160</v>
      </c>
      <c r="G182" s="170" t="s">
        <v>285</v>
      </c>
      <c r="H182" s="175"/>
      <c r="I182" s="172"/>
      <c r="K182" s="57">
        <f t="shared" si="6"/>
        <v>0</v>
      </c>
      <c r="L182" s="57"/>
    </row>
    <row r="183" spans="1:12" x14ac:dyDescent="0.3">
      <c r="A183" s="156">
        <v>441170</v>
      </c>
      <c r="B183" s="165">
        <v>44117</v>
      </c>
      <c r="C183" s="166" t="s">
        <v>286</v>
      </c>
      <c r="D183" s="173"/>
      <c r="E183" s="168"/>
      <c r="F183" s="169">
        <v>441170</v>
      </c>
      <c r="G183" s="170" t="s">
        <v>287</v>
      </c>
      <c r="H183" s="175"/>
      <c r="I183" s="172"/>
      <c r="K183" s="57">
        <f t="shared" si="6"/>
        <v>0</v>
      </c>
      <c r="L183" s="57"/>
    </row>
    <row r="184" spans="1:12" x14ac:dyDescent="0.3">
      <c r="A184" s="179">
        <v>441180</v>
      </c>
      <c r="B184" s="249">
        <v>44118</v>
      </c>
      <c r="C184" s="226" t="s">
        <v>288</v>
      </c>
      <c r="D184" s="250"/>
      <c r="E184" s="251"/>
      <c r="F184" s="252">
        <v>441180</v>
      </c>
      <c r="G184" s="253" t="s">
        <v>289</v>
      </c>
      <c r="H184" s="254"/>
      <c r="I184" s="255"/>
      <c r="K184" s="71"/>
      <c r="L184" s="71"/>
    </row>
    <row r="185" spans="1:12" ht="28.8" x14ac:dyDescent="0.3">
      <c r="A185" s="188">
        <v>441180</v>
      </c>
      <c r="B185" s="256">
        <v>44118</v>
      </c>
      <c r="C185" s="237" t="s">
        <v>288</v>
      </c>
      <c r="D185" s="285"/>
      <c r="E185" s="221"/>
      <c r="F185" s="222">
        <v>441120</v>
      </c>
      <c r="G185" s="223" t="s">
        <v>290</v>
      </c>
      <c r="H185" s="228"/>
      <c r="I185" s="224"/>
      <c r="K185" s="48">
        <f>D184-H184-H185</f>
        <v>0</v>
      </c>
      <c r="L185" s="48"/>
    </row>
    <row r="186" spans="1:12" ht="28.8" x14ac:dyDescent="0.3">
      <c r="A186" s="156">
        <v>441220</v>
      </c>
      <c r="B186" s="165">
        <v>44122</v>
      </c>
      <c r="C186" s="170" t="s">
        <v>291</v>
      </c>
      <c r="D186" s="173"/>
      <c r="E186" s="168"/>
      <c r="F186" s="169">
        <v>441220</v>
      </c>
      <c r="G186" s="170" t="s">
        <v>291</v>
      </c>
      <c r="H186" s="175"/>
      <c r="I186" s="172"/>
      <c r="K186" s="57">
        <f t="shared" ref="K186:K197" si="7">D186-H186</f>
        <v>0</v>
      </c>
      <c r="L186" s="57"/>
    </row>
    <row r="187" spans="1:12" ht="28.8" x14ac:dyDescent="0.3">
      <c r="A187" s="156">
        <v>441230</v>
      </c>
      <c r="B187" s="165">
        <v>44123</v>
      </c>
      <c r="C187" s="170" t="s">
        <v>292</v>
      </c>
      <c r="D187" s="173"/>
      <c r="E187" s="168"/>
      <c r="F187" s="169">
        <v>441230</v>
      </c>
      <c r="G187" s="170" t="s">
        <v>292</v>
      </c>
      <c r="H187" s="175"/>
      <c r="I187" s="172"/>
      <c r="K187" s="57">
        <f t="shared" si="7"/>
        <v>0</v>
      </c>
      <c r="L187" s="57"/>
    </row>
    <row r="188" spans="1:12" ht="28.8" x14ac:dyDescent="0.3">
      <c r="A188" s="156">
        <v>441250</v>
      </c>
      <c r="B188" s="165">
        <v>44125</v>
      </c>
      <c r="C188" s="170" t="s">
        <v>293</v>
      </c>
      <c r="D188" s="173"/>
      <c r="E188" s="168"/>
      <c r="F188" s="169">
        <v>441250</v>
      </c>
      <c r="G188" s="170" t="s">
        <v>293</v>
      </c>
      <c r="H188" s="175"/>
      <c r="I188" s="172"/>
      <c r="K188" s="57">
        <f t="shared" si="7"/>
        <v>0</v>
      </c>
      <c r="L188" s="57"/>
    </row>
    <row r="189" spans="1:12" x14ac:dyDescent="0.3">
      <c r="A189" s="156">
        <v>441260</v>
      </c>
      <c r="B189" s="165">
        <v>44126</v>
      </c>
      <c r="C189" s="166" t="s">
        <v>294</v>
      </c>
      <c r="D189" s="173"/>
      <c r="E189" s="168"/>
      <c r="F189" s="169">
        <v>441280</v>
      </c>
      <c r="G189" s="170" t="s">
        <v>295</v>
      </c>
      <c r="H189" s="175"/>
      <c r="I189" s="172"/>
      <c r="K189" s="57">
        <f t="shared" si="7"/>
        <v>0</v>
      </c>
      <c r="L189" s="57"/>
    </row>
    <row r="190" spans="1:12" x14ac:dyDescent="0.3">
      <c r="A190" s="156">
        <v>441270</v>
      </c>
      <c r="B190" s="165">
        <v>44127</v>
      </c>
      <c r="C190" s="166" t="s">
        <v>296</v>
      </c>
      <c r="D190" s="173"/>
      <c r="E190" s="168"/>
      <c r="F190" s="169">
        <v>441280</v>
      </c>
      <c r="G190" s="170" t="s">
        <v>295</v>
      </c>
      <c r="H190" s="175"/>
      <c r="I190" s="172"/>
      <c r="K190" s="57">
        <f t="shared" si="7"/>
        <v>0</v>
      </c>
      <c r="L190" s="57"/>
    </row>
    <row r="191" spans="1:12" x14ac:dyDescent="0.3">
      <c r="A191" s="156">
        <v>441280</v>
      </c>
      <c r="B191" s="165">
        <v>44128</v>
      </c>
      <c r="C191" s="166" t="s">
        <v>297</v>
      </c>
      <c r="D191" s="247"/>
      <c r="E191" s="168"/>
      <c r="F191" s="169">
        <v>441280</v>
      </c>
      <c r="G191" s="170" t="s">
        <v>295</v>
      </c>
      <c r="H191" s="247"/>
      <c r="I191" s="172"/>
      <c r="K191" s="57">
        <f t="shared" si="7"/>
        <v>0</v>
      </c>
      <c r="L191" s="57"/>
    </row>
    <row r="192" spans="1:12" x14ac:dyDescent="0.3">
      <c r="A192" s="156">
        <v>441300</v>
      </c>
      <c r="B192" s="165">
        <v>4413</v>
      </c>
      <c r="C192" s="166" t="s">
        <v>298</v>
      </c>
      <c r="D192" s="173"/>
      <c r="E192" s="168"/>
      <c r="F192" s="169">
        <v>441800</v>
      </c>
      <c r="G192" s="170" t="s">
        <v>299</v>
      </c>
      <c r="H192" s="175"/>
      <c r="I192" s="172"/>
      <c r="K192" s="57">
        <f t="shared" si="7"/>
        <v>0</v>
      </c>
      <c r="L192" s="57"/>
    </row>
    <row r="193" spans="1:16" ht="28.8" x14ac:dyDescent="0.3">
      <c r="A193" s="156">
        <v>441410</v>
      </c>
      <c r="B193" s="165">
        <v>44141</v>
      </c>
      <c r="C193" s="170" t="s">
        <v>300</v>
      </c>
      <c r="D193" s="173"/>
      <c r="E193" s="168"/>
      <c r="F193" s="169">
        <v>441410</v>
      </c>
      <c r="G193" s="170" t="s">
        <v>300</v>
      </c>
      <c r="H193" s="175"/>
      <c r="I193" s="172"/>
      <c r="K193" s="57">
        <f t="shared" si="7"/>
        <v>0</v>
      </c>
      <c r="L193" s="57"/>
    </row>
    <row r="194" spans="1:16" ht="28.8" x14ac:dyDescent="0.3">
      <c r="A194" s="156">
        <v>441460</v>
      </c>
      <c r="B194" s="165">
        <v>44146</v>
      </c>
      <c r="C194" s="170" t="s">
        <v>301</v>
      </c>
      <c r="D194" s="173"/>
      <c r="E194" s="168"/>
      <c r="F194" s="169">
        <v>441460</v>
      </c>
      <c r="G194" s="170" t="s">
        <v>301</v>
      </c>
      <c r="H194" s="175"/>
      <c r="I194" s="172"/>
      <c r="K194" s="57">
        <f t="shared" si="7"/>
        <v>0</v>
      </c>
      <c r="L194" s="57"/>
    </row>
    <row r="195" spans="1:16" ht="28.8" x14ac:dyDescent="0.3">
      <c r="A195" s="156">
        <v>441470</v>
      </c>
      <c r="B195" s="165">
        <v>44147</v>
      </c>
      <c r="C195" s="170" t="s">
        <v>302</v>
      </c>
      <c r="D195" s="173"/>
      <c r="E195" s="168"/>
      <c r="F195" s="169">
        <v>441470</v>
      </c>
      <c r="G195" s="170" t="s">
        <v>302</v>
      </c>
      <c r="H195" s="175"/>
      <c r="I195" s="172"/>
      <c r="K195" s="57">
        <f t="shared" si="7"/>
        <v>0</v>
      </c>
      <c r="L195" s="57"/>
    </row>
    <row r="196" spans="1:16" x14ac:dyDescent="0.3">
      <c r="A196" s="156">
        <v>441480</v>
      </c>
      <c r="B196" s="165">
        <v>44148</v>
      </c>
      <c r="C196" s="170" t="s">
        <v>303</v>
      </c>
      <c r="D196" s="173"/>
      <c r="E196" s="168"/>
      <c r="F196" s="169">
        <v>441480</v>
      </c>
      <c r="G196" s="170" t="s">
        <v>303</v>
      </c>
      <c r="H196" s="175"/>
      <c r="I196" s="172"/>
      <c r="K196" s="57">
        <f t="shared" si="7"/>
        <v>0</v>
      </c>
      <c r="L196" s="57"/>
    </row>
    <row r="197" spans="1:16" x14ac:dyDescent="0.3">
      <c r="A197" s="156">
        <v>441700</v>
      </c>
      <c r="B197" s="165">
        <v>4417</v>
      </c>
      <c r="C197" s="166" t="s">
        <v>304</v>
      </c>
      <c r="D197" s="173"/>
      <c r="E197" s="168"/>
      <c r="F197" s="169">
        <v>441600</v>
      </c>
      <c r="G197" s="170" t="s">
        <v>305</v>
      </c>
      <c r="H197" s="175"/>
      <c r="I197" s="172"/>
      <c r="K197" s="57">
        <f t="shared" si="7"/>
        <v>0</v>
      </c>
      <c r="L197" s="57"/>
    </row>
    <row r="198" spans="1:16" x14ac:dyDescent="0.3">
      <c r="A198" s="179">
        <v>441800</v>
      </c>
      <c r="B198" s="249">
        <v>4418</v>
      </c>
      <c r="C198" s="226" t="s">
        <v>299</v>
      </c>
      <c r="D198" s="250"/>
      <c r="E198" s="286"/>
      <c r="F198" s="252">
        <v>441700</v>
      </c>
      <c r="G198" s="253" t="s">
        <v>306</v>
      </c>
      <c r="H198" s="254"/>
      <c r="I198" s="255"/>
      <c r="K198" s="71"/>
      <c r="L198" s="71"/>
    </row>
    <row r="199" spans="1:16" x14ac:dyDescent="0.3">
      <c r="A199" s="188">
        <v>441800</v>
      </c>
      <c r="B199" s="256">
        <v>4418</v>
      </c>
      <c r="C199" s="237" t="s">
        <v>299</v>
      </c>
      <c r="D199" s="227"/>
      <c r="E199" s="287"/>
      <c r="F199" s="232">
        <v>441800</v>
      </c>
      <c r="G199" s="233" t="s">
        <v>299</v>
      </c>
      <c r="H199" s="234"/>
      <c r="I199" s="235"/>
      <c r="K199" s="48">
        <f>D198-H198-H199</f>
        <v>0</v>
      </c>
      <c r="L199" s="48"/>
    </row>
    <row r="200" spans="1:16" ht="28.8" x14ac:dyDescent="0.3">
      <c r="A200" s="179">
        <v>441911</v>
      </c>
      <c r="B200" s="225">
        <v>441911</v>
      </c>
      <c r="C200" s="226" t="s">
        <v>307</v>
      </c>
      <c r="D200" s="250"/>
      <c r="E200" s="251"/>
      <c r="F200" s="288">
        <v>441941</v>
      </c>
      <c r="G200" s="233" t="s">
        <v>308</v>
      </c>
      <c r="H200" s="234"/>
      <c r="I200" s="235"/>
      <c r="K200" s="71"/>
      <c r="L200" s="71"/>
    </row>
    <row r="201" spans="1:16" ht="28.8" x14ac:dyDescent="0.3">
      <c r="A201" s="229">
        <v>441911</v>
      </c>
      <c r="B201" s="280">
        <v>441911</v>
      </c>
      <c r="C201" s="281" t="s">
        <v>307</v>
      </c>
      <c r="D201" s="230"/>
      <c r="E201" s="231"/>
      <c r="F201" s="288">
        <v>441915</v>
      </c>
      <c r="G201" s="289" t="s">
        <v>309</v>
      </c>
      <c r="H201" s="234"/>
      <c r="I201" s="235"/>
      <c r="K201" s="96"/>
      <c r="L201" s="96"/>
    </row>
    <row r="202" spans="1:16" x14ac:dyDescent="0.3">
      <c r="A202" s="188">
        <v>441911</v>
      </c>
      <c r="B202" s="236">
        <v>441911</v>
      </c>
      <c r="C202" s="237" t="s">
        <v>307</v>
      </c>
      <c r="D202" s="227"/>
      <c r="E202" s="221"/>
      <c r="F202" s="222">
        <v>441916</v>
      </c>
      <c r="G202" s="223" t="s">
        <v>310</v>
      </c>
      <c r="H202" s="228"/>
      <c r="I202" s="224"/>
      <c r="K202" s="48"/>
      <c r="L202" s="48">
        <f>E200-SUM(I200:I202)</f>
        <v>0</v>
      </c>
    </row>
    <row r="203" spans="1:16" x14ac:dyDescent="0.3">
      <c r="A203" s="156">
        <v>441912</v>
      </c>
      <c r="B203" s="165">
        <v>441912</v>
      </c>
      <c r="C203" s="166" t="s">
        <v>311</v>
      </c>
      <c r="D203" s="167"/>
      <c r="E203" s="177"/>
      <c r="F203" s="169">
        <v>441916</v>
      </c>
      <c r="G203" s="170" t="s">
        <v>310</v>
      </c>
      <c r="H203" s="171"/>
      <c r="I203" s="178"/>
      <c r="K203" s="57"/>
      <c r="L203" s="57">
        <f>E203-I203</f>
        <v>0</v>
      </c>
      <c r="O203" s="155"/>
    </row>
    <row r="204" spans="1:16" ht="28.8" x14ac:dyDescent="0.3">
      <c r="A204" s="156">
        <v>441913</v>
      </c>
      <c r="B204" s="165">
        <v>441913</v>
      </c>
      <c r="C204" s="166" t="s">
        <v>312</v>
      </c>
      <c r="D204" s="167"/>
      <c r="E204" s="177"/>
      <c r="F204" s="169">
        <v>441913</v>
      </c>
      <c r="G204" s="170" t="s">
        <v>313</v>
      </c>
      <c r="H204" s="171"/>
      <c r="I204" s="178"/>
      <c r="K204" s="57"/>
      <c r="L204" s="57">
        <f>E204-I204</f>
        <v>0</v>
      </c>
    </row>
    <row r="205" spans="1:16" ht="28.8" x14ac:dyDescent="0.3">
      <c r="A205" s="156">
        <v>441914</v>
      </c>
      <c r="B205" s="165">
        <v>441914</v>
      </c>
      <c r="C205" s="166" t="s">
        <v>314</v>
      </c>
      <c r="D205" s="167"/>
      <c r="E205" s="168"/>
      <c r="F205" s="169">
        <v>441914</v>
      </c>
      <c r="G205" s="170" t="s">
        <v>315</v>
      </c>
      <c r="H205" s="171"/>
      <c r="I205" s="178"/>
      <c r="K205" s="57"/>
      <c r="L205" s="57">
        <f>E205-I205</f>
        <v>0</v>
      </c>
      <c r="N205" s="155"/>
      <c r="O205" s="155"/>
    </row>
    <row r="206" spans="1:16" x14ac:dyDescent="0.3">
      <c r="A206" s="156">
        <v>441916</v>
      </c>
      <c r="B206" s="165">
        <v>441916</v>
      </c>
      <c r="C206" s="166" t="s">
        <v>316</v>
      </c>
      <c r="D206" s="167"/>
      <c r="E206" s="177"/>
      <c r="F206" s="169">
        <v>441916</v>
      </c>
      <c r="G206" s="170" t="s">
        <v>310</v>
      </c>
      <c r="H206" s="171"/>
      <c r="I206" s="178"/>
      <c r="K206" s="57"/>
      <c r="L206" s="57">
        <f>E206-I206</f>
        <v>0</v>
      </c>
      <c r="M206" s="290"/>
      <c r="P206" s="155"/>
    </row>
    <row r="207" spans="1:16" x14ac:dyDescent="0.3">
      <c r="A207" s="156">
        <v>441917</v>
      </c>
      <c r="B207" s="165">
        <v>441917</v>
      </c>
      <c r="C207" s="166" t="s">
        <v>317</v>
      </c>
      <c r="D207" s="167"/>
      <c r="E207" s="168"/>
      <c r="F207" s="169">
        <v>441917</v>
      </c>
      <c r="G207" s="170" t="s">
        <v>318</v>
      </c>
      <c r="H207" s="171"/>
      <c r="I207" s="172"/>
      <c r="K207" s="57"/>
      <c r="L207" s="57">
        <f>E207-I207</f>
        <v>0</v>
      </c>
    </row>
    <row r="208" spans="1:16" x14ac:dyDescent="0.3">
      <c r="A208" s="179">
        <v>441918</v>
      </c>
      <c r="B208" s="249">
        <v>441918</v>
      </c>
      <c r="C208" s="226" t="s">
        <v>319</v>
      </c>
      <c r="D208" s="286"/>
      <c r="E208" s="251"/>
      <c r="F208" s="252">
        <v>441918</v>
      </c>
      <c r="G208" s="253" t="s">
        <v>320</v>
      </c>
      <c r="H208" s="255"/>
      <c r="I208" s="255"/>
      <c r="K208" s="71"/>
      <c r="L208" s="71"/>
    </row>
    <row r="209" spans="1:12" ht="28.8" x14ac:dyDescent="0.3">
      <c r="A209" s="188">
        <v>441918</v>
      </c>
      <c r="B209" s="256">
        <v>441918</v>
      </c>
      <c r="C209" s="237" t="s">
        <v>319</v>
      </c>
      <c r="D209" s="291"/>
      <c r="E209" s="221"/>
      <c r="F209" s="222">
        <v>441912</v>
      </c>
      <c r="G209" s="223" t="s">
        <v>321</v>
      </c>
      <c r="H209" s="224"/>
      <c r="I209" s="224"/>
      <c r="K209" s="48"/>
      <c r="L209" s="48">
        <f>E208-I208-I209</f>
        <v>0</v>
      </c>
    </row>
    <row r="210" spans="1:12" ht="28.8" x14ac:dyDescent="0.3">
      <c r="A210" s="156">
        <v>441923</v>
      </c>
      <c r="B210" s="165">
        <v>441923</v>
      </c>
      <c r="C210" s="166" t="s">
        <v>322</v>
      </c>
      <c r="D210" s="167"/>
      <c r="E210" s="168"/>
      <c r="F210" s="169">
        <v>441923</v>
      </c>
      <c r="G210" s="170" t="s">
        <v>323</v>
      </c>
      <c r="H210" s="171"/>
      <c r="I210" s="172"/>
      <c r="K210" s="57"/>
      <c r="L210" s="57">
        <f t="shared" ref="L210:L220" si="8">E210-I210</f>
        <v>0</v>
      </c>
    </row>
    <row r="211" spans="1:12" ht="28.8" x14ac:dyDescent="0.3">
      <c r="A211" s="156">
        <v>441925</v>
      </c>
      <c r="B211" s="165">
        <v>441925</v>
      </c>
      <c r="C211" s="166" t="s">
        <v>324</v>
      </c>
      <c r="D211" s="167"/>
      <c r="E211" s="168"/>
      <c r="F211" s="169">
        <v>441925</v>
      </c>
      <c r="G211" s="170" t="s">
        <v>325</v>
      </c>
      <c r="H211" s="171"/>
      <c r="I211" s="172"/>
      <c r="K211" s="57"/>
      <c r="L211" s="57">
        <f t="shared" si="8"/>
        <v>0</v>
      </c>
    </row>
    <row r="212" spans="1:12" ht="28.8" x14ac:dyDescent="0.3">
      <c r="A212" s="156">
        <v>441926</v>
      </c>
      <c r="B212" s="165">
        <v>441926</v>
      </c>
      <c r="C212" s="166" t="s">
        <v>326</v>
      </c>
      <c r="D212" s="167"/>
      <c r="E212" s="168"/>
      <c r="F212" s="169">
        <v>441928</v>
      </c>
      <c r="G212" s="170" t="s">
        <v>327</v>
      </c>
      <c r="H212" s="171"/>
      <c r="I212" s="172"/>
      <c r="K212" s="57"/>
      <c r="L212" s="57">
        <f t="shared" si="8"/>
        <v>0</v>
      </c>
    </row>
    <row r="213" spans="1:12" ht="28.8" x14ac:dyDescent="0.3">
      <c r="A213" s="156">
        <v>441927</v>
      </c>
      <c r="B213" s="165">
        <v>441927</v>
      </c>
      <c r="C213" s="166" t="s">
        <v>328</v>
      </c>
      <c r="D213" s="167"/>
      <c r="E213" s="168"/>
      <c r="F213" s="169">
        <v>441928</v>
      </c>
      <c r="G213" s="170" t="s">
        <v>327</v>
      </c>
      <c r="H213" s="171"/>
      <c r="I213" s="172"/>
      <c r="K213" s="57"/>
      <c r="L213" s="57">
        <f t="shared" si="8"/>
        <v>0</v>
      </c>
    </row>
    <row r="214" spans="1:12" x14ac:dyDescent="0.3">
      <c r="A214" s="156">
        <v>441928</v>
      </c>
      <c r="B214" s="165">
        <v>441928</v>
      </c>
      <c r="C214" s="166" t="s">
        <v>329</v>
      </c>
      <c r="D214" s="167"/>
      <c r="E214" s="177"/>
      <c r="F214" s="169">
        <v>441928</v>
      </c>
      <c r="G214" s="170" t="s">
        <v>327</v>
      </c>
      <c r="H214" s="171"/>
      <c r="I214" s="172"/>
      <c r="K214" s="57"/>
      <c r="L214" s="57">
        <f t="shared" si="8"/>
        <v>0</v>
      </c>
    </row>
    <row r="215" spans="1:12" x14ac:dyDescent="0.3">
      <c r="A215" s="156">
        <v>441930</v>
      </c>
      <c r="B215" s="165">
        <v>44193</v>
      </c>
      <c r="C215" s="166" t="s">
        <v>330</v>
      </c>
      <c r="D215" s="167"/>
      <c r="E215" s="168"/>
      <c r="F215" s="169">
        <v>441980</v>
      </c>
      <c r="G215" s="170" t="s">
        <v>331</v>
      </c>
      <c r="H215" s="171"/>
      <c r="I215" s="172"/>
      <c r="K215" s="57"/>
      <c r="L215" s="57">
        <f t="shared" si="8"/>
        <v>0</v>
      </c>
    </row>
    <row r="216" spans="1:12" ht="28.8" x14ac:dyDescent="0.3">
      <c r="A216" s="156">
        <v>441941</v>
      </c>
      <c r="B216" s="165">
        <v>441941</v>
      </c>
      <c r="C216" s="166" t="s">
        <v>332</v>
      </c>
      <c r="D216" s="167"/>
      <c r="E216" s="168"/>
      <c r="F216" s="169">
        <v>441941</v>
      </c>
      <c r="G216" s="170" t="s">
        <v>308</v>
      </c>
      <c r="H216" s="171"/>
      <c r="I216" s="172"/>
      <c r="K216" s="57"/>
      <c r="L216" s="57">
        <f t="shared" si="8"/>
        <v>0</v>
      </c>
    </row>
    <row r="217" spans="1:12" ht="28.8" x14ac:dyDescent="0.3">
      <c r="A217" s="156">
        <v>441946</v>
      </c>
      <c r="B217" s="165">
        <v>441946</v>
      </c>
      <c r="C217" s="166" t="s">
        <v>333</v>
      </c>
      <c r="D217" s="167"/>
      <c r="E217" s="168"/>
      <c r="F217" s="169">
        <v>441946</v>
      </c>
      <c r="G217" s="170" t="s">
        <v>334</v>
      </c>
      <c r="H217" s="171"/>
      <c r="I217" s="172"/>
      <c r="K217" s="57"/>
      <c r="L217" s="57">
        <f t="shared" si="8"/>
        <v>0</v>
      </c>
    </row>
    <row r="218" spans="1:12" ht="28.8" x14ac:dyDescent="0.3">
      <c r="A218" s="156">
        <v>441947</v>
      </c>
      <c r="B218" s="165">
        <v>441947</v>
      </c>
      <c r="C218" s="166" t="s">
        <v>335</v>
      </c>
      <c r="D218" s="167"/>
      <c r="E218" s="168"/>
      <c r="F218" s="169">
        <v>441947</v>
      </c>
      <c r="G218" s="170" t="s">
        <v>336</v>
      </c>
      <c r="H218" s="171"/>
      <c r="I218" s="172"/>
      <c r="K218" s="57"/>
      <c r="L218" s="57">
        <f t="shared" si="8"/>
        <v>0</v>
      </c>
    </row>
    <row r="219" spans="1:12" ht="28.8" x14ac:dyDescent="0.3">
      <c r="A219" s="156">
        <v>441948</v>
      </c>
      <c r="B219" s="165">
        <v>441948</v>
      </c>
      <c r="C219" s="166" t="s">
        <v>337</v>
      </c>
      <c r="D219" s="167"/>
      <c r="E219" s="168"/>
      <c r="F219" s="169">
        <v>441948</v>
      </c>
      <c r="G219" s="170" t="s">
        <v>338</v>
      </c>
      <c r="H219" s="171"/>
      <c r="I219" s="172"/>
      <c r="K219" s="57"/>
      <c r="L219" s="57">
        <f t="shared" si="8"/>
        <v>0</v>
      </c>
    </row>
    <row r="220" spans="1:12" x14ac:dyDescent="0.3">
      <c r="A220" s="156">
        <v>441970</v>
      </c>
      <c r="B220" s="165">
        <v>44197</v>
      </c>
      <c r="C220" s="166" t="s">
        <v>339</v>
      </c>
      <c r="D220" s="167"/>
      <c r="E220" s="168"/>
      <c r="F220" s="197">
        <v>441960</v>
      </c>
      <c r="G220" s="170" t="s">
        <v>340</v>
      </c>
      <c r="H220" s="171"/>
      <c r="I220" s="172"/>
      <c r="K220" s="57"/>
      <c r="L220" s="57">
        <f t="shared" si="8"/>
        <v>0</v>
      </c>
    </row>
    <row r="221" spans="1:12" x14ac:dyDescent="0.3">
      <c r="A221" s="179">
        <v>441980</v>
      </c>
      <c r="B221" s="249">
        <v>44198</v>
      </c>
      <c r="C221" s="226" t="s">
        <v>341</v>
      </c>
      <c r="D221" s="250"/>
      <c r="E221" s="251"/>
      <c r="F221" s="252">
        <v>441970</v>
      </c>
      <c r="G221" s="253" t="s">
        <v>342</v>
      </c>
      <c r="H221" s="254"/>
      <c r="I221" s="255"/>
      <c r="K221" s="71"/>
      <c r="L221" s="71"/>
    </row>
    <row r="222" spans="1:12" x14ac:dyDescent="0.3">
      <c r="A222" s="188">
        <v>441980</v>
      </c>
      <c r="B222" s="256">
        <v>44198</v>
      </c>
      <c r="C222" s="237" t="s">
        <v>341</v>
      </c>
      <c r="D222" s="227"/>
      <c r="E222" s="221"/>
      <c r="F222" s="222">
        <v>441980</v>
      </c>
      <c r="G222" s="223" t="s">
        <v>331</v>
      </c>
      <c r="H222" s="228"/>
      <c r="I222" s="224"/>
      <c r="K222" s="48"/>
      <c r="L222" s="48">
        <f>E221-I221-I222</f>
        <v>0</v>
      </c>
    </row>
    <row r="223" spans="1:12" x14ac:dyDescent="0.3">
      <c r="A223" s="156">
        <v>442600</v>
      </c>
      <c r="B223" s="165">
        <v>4426</v>
      </c>
      <c r="C223" s="166" t="s">
        <v>343</v>
      </c>
      <c r="D223" s="173"/>
      <c r="E223" s="168"/>
      <c r="F223" s="169">
        <v>442600</v>
      </c>
      <c r="G223" s="170" t="s">
        <v>344</v>
      </c>
      <c r="H223" s="175"/>
      <c r="I223" s="172"/>
      <c r="K223" s="57">
        <f t="shared" ref="K223:L225" si="9">D223-H223</f>
        <v>0</v>
      </c>
      <c r="L223" s="57">
        <f t="shared" si="9"/>
        <v>0</v>
      </c>
    </row>
    <row r="224" spans="1:12" x14ac:dyDescent="0.3">
      <c r="A224" s="156">
        <v>443100</v>
      </c>
      <c r="B224" s="165">
        <v>4431</v>
      </c>
      <c r="C224" s="166" t="s">
        <v>345</v>
      </c>
      <c r="D224" s="173"/>
      <c r="E224" s="168"/>
      <c r="F224" s="169">
        <v>443180</v>
      </c>
      <c r="G224" s="170" t="s">
        <v>346</v>
      </c>
      <c r="H224" s="175"/>
      <c r="I224" s="172"/>
      <c r="K224" s="57">
        <f t="shared" si="9"/>
        <v>0</v>
      </c>
      <c r="L224" s="57">
        <f t="shared" si="9"/>
        <v>0</v>
      </c>
    </row>
    <row r="225" spans="1:12" x14ac:dyDescent="0.3">
      <c r="A225" s="156">
        <v>443200</v>
      </c>
      <c r="B225" s="165">
        <v>4432</v>
      </c>
      <c r="C225" s="166" t="s">
        <v>347</v>
      </c>
      <c r="D225" s="173"/>
      <c r="E225" s="168"/>
      <c r="F225" s="169">
        <v>443180</v>
      </c>
      <c r="G225" s="170" t="s">
        <v>346</v>
      </c>
      <c r="H225" s="175"/>
      <c r="I225" s="172"/>
      <c r="K225" s="57">
        <f t="shared" si="9"/>
        <v>0</v>
      </c>
      <c r="L225" s="57">
        <f t="shared" si="9"/>
        <v>0</v>
      </c>
    </row>
    <row r="226" spans="1:12" x14ac:dyDescent="0.3">
      <c r="A226" s="179">
        <v>443300</v>
      </c>
      <c r="B226" s="225">
        <v>4433</v>
      </c>
      <c r="C226" s="226" t="s">
        <v>348</v>
      </c>
      <c r="D226" s="250"/>
      <c r="E226" s="251"/>
      <c r="F226" s="252">
        <v>443180</v>
      </c>
      <c r="G226" s="253" t="s">
        <v>346</v>
      </c>
      <c r="H226" s="254"/>
      <c r="I226" s="255"/>
      <c r="K226" s="71"/>
      <c r="L226" s="71"/>
    </row>
    <row r="227" spans="1:12" x14ac:dyDescent="0.3">
      <c r="A227" s="229">
        <v>443300</v>
      </c>
      <c r="B227" s="280">
        <v>4433</v>
      </c>
      <c r="C227" s="281" t="s">
        <v>348</v>
      </c>
      <c r="D227" s="230"/>
      <c r="E227" s="231"/>
      <c r="F227" s="232">
        <v>443480</v>
      </c>
      <c r="G227" s="233" t="s">
        <v>349</v>
      </c>
      <c r="H227" s="234"/>
      <c r="I227" s="235"/>
      <c r="K227" s="96"/>
      <c r="L227" s="96"/>
    </row>
    <row r="228" spans="1:12" x14ac:dyDescent="0.3">
      <c r="A228" s="188">
        <v>443300</v>
      </c>
      <c r="B228" s="236">
        <v>4433</v>
      </c>
      <c r="C228" s="237" t="s">
        <v>348</v>
      </c>
      <c r="D228" s="227"/>
      <c r="E228" s="221"/>
      <c r="F228" s="222">
        <v>443800</v>
      </c>
      <c r="G228" s="223" t="s">
        <v>350</v>
      </c>
      <c r="H228" s="228"/>
      <c r="I228" s="224"/>
      <c r="K228" s="48">
        <f>D226-H226-H227-H228</f>
        <v>0</v>
      </c>
      <c r="L228" s="48">
        <f>E226-I226-I227-I228</f>
        <v>0</v>
      </c>
    </row>
    <row r="229" spans="1:12" ht="28.8" x14ac:dyDescent="0.3">
      <c r="A229" s="179">
        <v>443400</v>
      </c>
      <c r="B229" s="249">
        <v>4434</v>
      </c>
      <c r="C229" s="226" t="s">
        <v>351</v>
      </c>
      <c r="D229" s="250"/>
      <c r="E229" s="251"/>
      <c r="F229" s="252">
        <v>443210</v>
      </c>
      <c r="G229" s="253" t="s">
        <v>352</v>
      </c>
      <c r="H229" s="254"/>
      <c r="I229" s="255"/>
      <c r="K229" s="71"/>
      <c r="L229" s="71"/>
    </row>
    <row r="230" spans="1:12" ht="28.8" x14ac:dyDescent="0.3">
      <c r="A230" s="188">
        <v>443400</v>
      </c>
      <c r="B230" s="256">
        <v>4434</v>
      </c>
      <c r="C230" s="237" t="s">
        <v>353</v>
      </c>
      <c r="D230" s="285"/>
      <c r="E230" s="221"/>
      <c r="F230" s="222">
        <v>443280</v>
      </c>
      <c r="G230" s="223" t="s">
        <v>351</v>
      </c>
      <c r="H230" s="228"/>
      <c r="I230" s="224"/>
      <c r="K230" s="48">
        <f>D229-H229-H230</f>
        <v>0</v>
      </c>
      <c r="L230" s="48">
        <f>E229-I229-I230</f>
        <v>0</v>
      </c>
    </row>
    <row r="231" spans="1:12" ht="28.8" x14ac:dyDescent="0.3">
      <c r="A231" s="179">
        <v>443800</v>
      </c>
      <c r="B231" s="225">
        <v>4438</v>
      </c>
      <c r="C231" s="226" t="s">
        <v>354</v>
      </c>
      <c r="D231" s="250"/>
      <c r="E231" s="251"/>
      <c r="F231" s="252">
        <v>443420</v>
      </c>
      <c r="G231" s="253" t="s">
        <v>355</v>
      </c>
      <c r="H231" s="254"/>
      <c r="I231" s="255"/>
      <c r="K231" s="71"/>
      <c r="L231" s="71"/>
    </row>
    <row r="232" spans="1:12" x14ac:dyDescent="0.3">
      <c r="A232" s="229">
        <v>443800</v>
      </c>
      <c r="B232" s="280">
        <v>4438</v>
      </c>
      <c r="C232" s="281" t="s">
        <v>354</v>
      </c>
      <c r="D232" s="292"/>
      <c r="E232" s="231"/>
      <c r="F232" s="232">
        <v>443180</v>
      </c>
      <c r="G232" s="233" t="s">
        <v>346</v>
      </c>
      <c r="H232" s="234"/>
      <c r="I232" s="235"/>
      <c r="K232" s="96"/>
      <c r="L232" s="96"/>
    </row>
    <row r="233" spans="1:12" x14ac:dyDescent="0.3">
      <c r="A233" s="229">
        <v>443800</v>
      </c>
      <c r="B233" s="280">
        <v>4438</v>
      </c>
      <c r="C233" s="281" t="s">
        <v>354</v>
      </c>
      <c r="D233" s="292"/>
      <c r="E233" s="231"/>
      <c r="F233" s="232">
        <v>443300</v>
      </c>
      <c r="G233" s="233" t="s">
        <v>356</v>
      </c>
      <c r="H233" s="234"/>
      <c r="I233" s="235"/>
      <c r="K233" s="96"/>
      <c r="L233" s="96"/>
    </row>
    <row r="234" spans="1:12" ht="28.8" x14ac:dyDescent="0.3">
      <c r="A234" s="229">
        <v>443800</v>
      </c>
      <c r="B234" s="280">
        <v>4438</v>
      </c>
      <c r="C234" s="281" t="s">
        <v>354</v>
      </c>
      <c r="D234" s="292"/>
      <c r="E234" s="231"/>
      <c r="F234" s="232">
        <v>443410</v>
      </c>
      <c r="G234" s="233" t="s">
        <v>357</v>
      </c>
      <c r="H234" s="234"/>
      <c r="I234" s="235"/>
      <c r="K234" s="96"/>
      <c r="L234" s="96"/>
    </row>
    <row r="235" spans="1:12" x14ac:dyDescent="0.3">
      <c r="A235" s="229">
        <v>443800</v>
      </c>
      <c r="B235" s="280">
        <v>4438</v>
      </c>
      <c r="C235" s="281" t="s">
        <v>354</v>
      </c>
      <c r="D235" s="292"/>
      <c r="E235" s="231"/>
      <c r="F235" s="232">
        <v>443480</v>
      </c>
      <c r="G235" s="233" t="s">
        <v>349</v>
      </c>
      <c r="H235" s="234"/>
      <c r="I235" s="235"/>
      <c r="K235" s="96"/>
      <c r="L235" s="96"/>
    </row>
    <row r="236" spans="1:12" x14ac:dyDescent="0.3">
      <c r="A236" s="188">
        <v>443800</v>
      </c>
      <c r="B236" s="236">
        <v>4438</v>
      </c>
      <c r="C236" s="237" t="s">
        <v>354</v>
      </c>
      <c r="D236" s="285"/>
      <c r="E236" s="221"/>
      <c r="F236" s="222">
        <v>443800</v>
      </c>
      <c r="G236" s="223" t="s">
        <v>350</v>
      </c>
      <c r="H236" s="228"/>
      <c r="I236" s="224"/>
      <c r="K236" s="48">
        <f>D231-SUM(H231:H236)</f>
        <v>0</v>
      </c>
      <c r="L236" s="48"/>
    </row>
    <row r="237" spans="1:12" ht="28.8" x14ac:dyDescent="0.3">
      <c r="A237" s="156">
        <v>445200</v>
      </c>
      <c r="B237" s="165">
        <v>4452</v>
      </c>
      <c r="C237" s="166" t="s">
        <v>358</v>
      </c>
      <c r="D237" s="173"/>
      <c r="E237" s="168"/>
      <c r="F237" s="169">
        <v>445200</v>
      </c>
      <c r="G237" s="170" t="s">
        <v>359</v>
      </c>
      <c r="H237" s="175"/>
      <c r="I237" s="172"/>
      <c r="K237" s="57">
        <f>D237-H237</f>
        <v>0</v>
      </c>
      <c r="L237" s="57">
        <f>E237-I237</f>
        <v>0</v>
      </c>
    </row>
    <row r="238" spans="1:12" x14ac:dyDescent="0.3">
      <c r="A238" s="179">
        <v>445500</v>
      </c>
      <c r="B238" s="249">
        <v>4455</v>
      </c>
      <c r="C238" s="226" t="s">
        <v>360</v>
      </c>
      <c r="D238" s="250"/>
      <c r="E238" s="251"/>
      <c r="F238" s="252">
        <v>445510</v>
      </c>
      <c r="G238" s="253" t="s">
        <v>361</v>
      </c>
      <c r="H238" s="254"/>
      <c r="I238" s="255"/>
      <c r="K238" s="71"/>
      <c r="L238" s="71"/>
    </row>
    <row r="239" spans="1:12" ht="28.8" x14ac:dyDescent="0.3">
      <c r="A239" s="188">
        <v>445500</v>
      </c>
      <c r="B239" s="256">
        <v>4455</v>
      </c>
      <c r="C239" s="237" t="s">
        <v>360</v>
      </c>
      <c r="D239" s="285"/>
      <c r="E239" s="221"/>
      <c r="F239" s="222">
        <v>445520</v>
      </c>
      <c r="G239" s="223" t="s">
        <v>362</v>
      </c>
      <c r="H239" s="228"/>
      <c r="I239" s="224"/>
      <c r="K239" s="48">
        <f>D238-H238-H239</f>
        <v>0</v>
      </c>
      <c r="L239" s="48">
        <f>E238-I238-I239</f>
        <v>0</v>
      </c>
    </row>
    <row r="240" spans="1:12" x14ac:dyDescent="0.3">
      <c r="A240" s="179">
        <v>445600</v>
      </c>
      <c r="B240" s="249">
        <v>4456</v>
      </c>
      <c r="C240" s="226" t="s">
        <v>363</v>
      </c>
      <c r="D240" s="250"/>
      <c r="E240" s="251"/>
      <c r="F240" s="252">
        <v>445610</v>
      </c>
      <c r="G240" s="253" t="s">
        <v>364</v>
      </c>
      <c r="H240" s="254"/>
      <c r="I240" s="255"/>
      <c r="K240" s="71"/>
      <c r="L240" s="71"/>
    </row>
    <row r="241" spans="1:13" ht="28.8" x14ac:dyDescent="0.3">
      <c r="A241" s="188">
        <v>445600</v>
      </c>
      <c r="B241" s="256">
        <v>4456</v>
      </c>
      <c r="C241" s="237" t="s">
        <v>363</v>
      </c>
      <c r="D241" s="285"/>
      <c r="E241" s="221"/>
      <c r="F241" s="222">
        <v>445620</v>
      </c>
      <c r="G241" s="223" t="s">
        <v>365</v>
      </c>
      <c r="H241" s="228"/>
      <c r="I241" s="224"/>
      <c r="K241" s="48">
        <f>D240-H240-H241</f>
        <v>0</v>
      </c>
      <c r="L241" s="48">
        <f>E240-I240-I241</f>
        <v>0</v>
      </c>
    </row>
    <row r="242" spans="1:13" x14ac:dyDescent="0.3">
      <c r="A242" s="179">
        <v>445700</v>
      </c>
      <c r="B242" s="249">
        <v>4457</v>
      </c>
      <c r="C242" s="226" t="s">
        <v>366</v>
      </c>
      <c r="D242" s="250"/>
      <c r="E242" s="251"/>
      <c r="F242" s="252">
        <v>445710</v>
      </c>
      <c r="G242" s="253" t="s">
        <v>367</v>
      </c>
      <c r="H242" s="254"/>
      <c r="I242" s="255"/>
      <c r="K242" s="71"/>
      <c r="L242" s="71"/>
    </row>
    <row r="243" spans="1:13" ht="28.8" x14ac:dyDescent="0.3">
      <c r="A243" s="188">
        <v>445700</v>
      </c>
      <c r="B243" s="256">
        <v>4457</v>
      </c>
      <c r="C243" s="237" t="s">
        <v>366</v>
      </c>
      <c r="D243" s="285"/>
      <c r="E243" s="221"/>
      <c r="F243" s="222">
        <v>445720</v>
      </c>
      <c r="G243" s="223" t="s">
        <v>368</v>
      </c>
      <c r="H243" s="228"/>
      <c r="I243" s="224"/>
      <c r="K243" s="48">
        <f>D242-H242-H243</f>
        <v>0</v>
      </c>
      <c r="L243" s="48">
        <f>E242-I242-I243</f>
        <v>0</v>
      </c>
    </row>
    <row r="244" spans="1:13" ht="28.8" x14ac:dyDescent="0.3">
      <c r="A244" s="179">
        <v>445800</v>
      </c>
      <c r="B244" s="249">
        <v>4458</v>
      </c>
      <c r="C244" s="226" t="s">
        <v>369</v>
      </c>
      <c r="D244" s="250"/>
      <c r="E244" s="251"/>
      <c r="F244" s="293">
        <v>445810</v>
      </c>
      <c r="G244" s="294" t="s">
        <v>370</v>
      </c>
      <c r="H244" s="295"/>
      <c r="I244" s="296"/>
      <c r="K244" s="71"/>
      <c r="L244" s="71"/>
    </row>
    <row r="245" spans="1:13" ht="28.8" x14ac:dyDescent="0.3">
      <c r="A245" s="188">
        <v>445800</v>
      </c>
      <c r="B245" s="256">
        <v>4458</v>
      </c>
      <c r="C245" s="237" t="s">
        <v>369</v>
      </c>
      <c r="D245" s="285"/>
      <c r="E245" s="221"/>
      <c r="F245" s="222">
        <v>445820</v>
      </c>
      <c r="G245" s="223" t="s">
        <v>370</v>
      </c>
      <c r="H245" s="228"/>
      <c r="I245" s="224"/>
      <c r="K245" s="48">
        <f>D244-H244-H245</f>
        <v>0</v>
      </c>
      <c r="L245" s="48">
        <f>E244-I244-I245</f>
        <v>0</v>
      </c>
    </row>
    <row r="246" spans="1:13" x14ac:dyDescent="0.3">
      <c r="A246" s="156">
        <v>447000</v>
      </c>
      <c r="B246" s="165">
        <v>447</v>
      </c>
      <c r="C246" s="170" t="s">
        <v>371</v>
      </c>
      <c r="D246" s="167"/>
      <c r="E246" s="168"/>
      <c r="F246" s="169">
        <v>447000</v>
      </c>
      <c r="G246" s="170" t="s">
        <v>371</v>
      </c>
      <c r="H246" s="171"/>
      <c r="I246" s="172"/>
      <c r="K246" s="57"/>
      <c r="L246" s="57">
        <f>E246-I246</f>
        <v>0</v>
      </c>
    </row>
    <row r="247" spans="1:13" ht="28.8" x14ac:dyDescent="0.3">
      <c r="A247" s="156">
        <v>448200</v>
      </c>
      <c r="B247" s="165">
        <v>4482</v>
      </c>
      <c r="C247" s="170" t="s">
        <v>372</v>
      </c>
      <c r="D247" s="167"/>
      <c r="E247" s="168"/>
      <c r="F247" s="169">
        <v>448200</v>
      </c>
      <c r="G247" s="170" t="s">
        <v>372</v>
      </c>
      <c r="H247" s="171"/>
      <c r="I247" s="172"/>
      <c r="K247" s="57"/>
      <c r="L247" s="57">
        <f>E247-I247</f>
        <v>0</v>
      </c>
    </row>
    <row r="248" spans="1:13" ht="28.8" x14ac:dyDescent="0.3">
      <c r="A248" s="156">
        <v>448600</v>
      </c>
      <c r="B248" s="165">
        <v>4486</v>
      </c>
      <c r="C248" s="170" t="s">
        <v>373</v>
      </c>
      <c r="D248" s="167"/>
      <c r="E248" s="168"/>
      <c r="F248" s="169">
        <v>448600</v>
      </c>
      <c r="G248" s="170" t="s">
        <v>373</v>
      </c>
      <c r="H248" s="171"/>
      <c r="I248" s="172"/>
      <c r="K248" s="57"/>
      <c r="L248" s="57">
        <f>E248-I248</f>
        <v>0</v>
      </c>
    </row>
    <row r="249" spans="1:13" x14ac:dyDescent="0.3">
      <c r="A249" s="156">
        <v>448710</v>
      </c>
      <c r="B249" s="165">
        <v>44871</v>
      </c>
      <c r="C249" s="166" t="s">
        <v>374</v>
      </c>
      <c r="D249" s="173"/>
      <c r="E249" s="174"/>
      <c r="F249" s="169">
        <v>448700</v>
      </c>
      <c r="G249" s="170" t="s">
        <v>375</v>
      </c>
      <c r="H249" s="175"/>
      <c r="I249" s="176"/>
      <c r="K249" s="57">
        <f>D249-H249</f>
        <v>0</v>
      </c>
      <c r="L249" s="57"/>
    </row>
    <row r="250" spans="1:13" x14ac:dyDescent="0.3">
      <c r="A250" s="156">
        <v>448770</v>
      </c>
      <c r="B250" s="165">
        <v>44877</v>
      </c>
      <c r="C250" s="166" t="s">
        <v>376</v>
      </c>
      <c r="D250" s="173"/>
      <c r="E250" s="174"/>
      <c r="F250" s="169">
        <v>448700</v>
      </c>
      <c r="G250" s="170" t="s">
        <v>375</v>
      </c>
      <c r="H250" s="175"/>
      <c r="I250" s="176"/>
      <c r="K250" s="57">
        <f>D250-H250</f>
        <v>0</v>
      </c>
      <c r="L250" s="57"/>
    </row>
    <row r="251" spans="1:13" ht="28.8" x14ac:dyDescent="0.3">
      <c r="A251" s="156">
        <v>462000</v>
      </c>
      <c r="B251" s="165">
        <v>462</v>
      </c>
      <c r="C251" s="166" t="s">
        <v>377</v>
      </c>
      <c r="D251" s="173"/>
      <c r="E251" s="174"/>
      <c r="F251" s="169">
        <v>462000</v>
      </c>
      <c r="G251" s="170" t="s">
        <v>378</v>
      </c>
      <c r="H251" s="175"/>
      <c r="I251" s="176"/>
      <c r="K251" s="57">
        <f>D251-H251</f>
        <v>0</v>
      </c>
      <c r="L251" s="57"/>
    </row>
    <row r="252" spans="1:13" x14ac:dyDescent="0.3">
      <c r="A252" s="156">
        <v>463100</v>
      </c>
      <c r="B252" s="165">
        <v>4631</v>
      </c>
      <c r="C252" s="166" t="s">
        <v>379</v>
      </c>
      <c r="D252" s="247"/>
      <c r="E252" s="174"/>
      <c r="F252" s="169">
        <v>463100</v>
      </c>
      <c r="G252" s="170" t="s">
        <v>380</v>
      </c>
      <c r="H252" s="247"/>
      <c r="I252" s="176"/>
      <c r="K252" s="57">
        <f>D252-H252</f>
        <v>0</v>
      </c>
      <c r="L252" s="297"/>
      <c r="M252" s="298"/>
    </row>
    <row r="253" spans="1:13" x14ac:dyDescent="0.3">
      <c r="A253" s="156">
        <v>463200</v>
      </c>
      <c r="B253" s="165">
        <v>4632</v>
      </c>
      <c r="C253" s="166" t="s">
        <v>381</v>
      </c>
      <c r="D253" s="247"/>
      <c r="E253" s="174"/>
      <c r="F253" s="169">
        <v>463100</v>
      </c>
      <c r="G253" s="170" t="s">
        <v>380</v>
      </c>
      <c r="H253" s="247"/>
      <c r="I253" s="176"/>
      <c r="K253" s="57">
        <f>D253-H253</f>
        <v>0</v>
      </c>
      <c r="L253" s="297"/>
    </row>
    <row r="254" spans="1:13" x14ac:dyDescent="0.3">
      <c r="A254" s="179">
        <v>466200</v>
      </c>
      <c r="B254" s="249">
        <v>4662</v>
      </c>
      <c r="C254" s="226" t="s">
        <v>382</v>
      </c>
      <c r="D254" s="250"/>
      <c r="E254" s="251"/>
      <c r="F254" s="252">
        <v>466210</v>
      </c>
      <c r="G254" s="253" t="s">
        <v>383</v>
      </c>
      <c r="H254" s="254"/>
      <c r="I254" s="299"/>
      <c r="K254" s="71"/>
      <c r="L254" s="71"/>
    </row>
    <row r="255" spans="1:13" x14ac:dyDescent="0.3">
      <c r="A255" s="188">
        <v>466200</v>
      </c>
      <c r="B255" s="256">
        <v>4662</v>
      </c>
      <c r="C255" s="237" t="s">
        <v>382</v>
      </c>
      <c r="D255" s="227"/>
      <c r="E255" s="300"/>
      <c r="F255" s="222">
        <v>466220</v>
      </c>
      <c r="G255" s="223" t="s">
        <v>384</v>
      </c>
      <c r="H255" s="228"/>
      <c r="I255" s="228"/>
      <c r="K255" s="48"/>
      <c r="L255" s="48">
        <f>E254-I254-I255</f>
        <v>0</v>
      </c>
    </row>
    <row r="256" spans="1:13" x14ac:dyDescent="0.3">
      <c r="A256" s="156">
        <v>466300</v>
      </c>
      <c r="B256" s="165">
        <v>4663</v>
      </c>
      <c r="C256" s="166" t="s">
        <v>385</v>
      </c>
      <c r="D256" s="167"/>
      <c r="E256" s="177"/>
      <c r="F256" s="169">
        <v>466300</v>
      </c>
      <c r="G256" s="170" t="s">
        <v>385</v>
      </c>
      <c r="H256" s="171"/>
      <c r="I256" s="178"/>
      <c r="K256" s="57"/>
      <c r="L256" s="57">
        <f>E256-I256</f>
        <v>0</v>
      </c>
    </row>
    <row r="257" spans="1:12" x14ac:dyDescent="0.3">
      <c r="A257" s="156">
        <v>466400</v>
      </c>
      <c r="B257" s="165">
        <v>4664</v>
      </c>
      <c r="C257" s="166" t="s">
        <v>386</v>
      </c>
      <c r="D257" s="167"/>
      <c r="E257" s="177"/>
      <c r="F257" s="197">
        <v>466400</v>
      </c>
      <c r="G257" s="170" t="s">
        <v>387</v>
      </c>
      <c r="H257" s="171"/>
      <c r="I257" s="178"/>
      <c r="K257" s="57"/>
      <c r="L257" s="57">
        <f>E257-I257</f>
        <v>0</v>
      </c>
    </row>
    <row r="258" spans="1:12" x14ac:dyDescent="0.3">
      <c r="A258" s="156">
        <v>466700</v>
      </c>
      <c r="B258" s="165">
        <v>4667</v>
      </c>
      <c r="C258" s="166" t="s">
        <v>388</v>
      </c>
      <c r="D258" s="167"/>
      <c r="E258" s="168"/>
      <c r="F258" s="169">
        <v>466700</v>
      </c>
      <c r="G258" s="170" t="s">
        <v>388</v>
      </c>
      <c r="H258" s="171"/>
      <c r="I258" s="172"/>
      <c r="K258" s="57"/>
      <c r="L258" s="57">
        <f>E258-I258</f>
        <v>0</v>
      </c>
    </row>
    <row r="259" spans="1:12" x14ac:dyDescent="0.3">
      <c r="A259" s="179">
        <v>466800</v>
      </c>
      <c r="B259" s="249">
        <v>4668</v>
      </c>
      <c r="C259" s="226" t="s">
        <v>389</v>
      </c>
      <c r="D259" s="250"/>
      <c r="E259" s="251"/>
      <c r="F259" s="252">
        <v>466300</v>
      </c>
      <c r="G259" s="253" t="s">
        <v>385</v>
      </c>
      <c r="H259" s="254"/>
      <c r="I259" s="255"/>
      <c r="K259" s="71"/>
      <c r="L259" s="71"/>
    </row>
    <row r="260" spans="1:12" x14ac:dyDescent="0.3">
      <c r="A260" s="188">
        <v>466800</v>
      </c>
      <c r="B260" s="256">
        <v>4668</v>
      </c>
      <c r="C260" s="237" t="s">
        <v>389</v>
      </c>
      <c r="D260" s="227"/>
      <c r="E260" s="300"/>
      <c r="F260" s="222">
        <v>466400</v>
      </c>
      <c r="G260" s="223" t="s">
        <v>387</v>
      </c>
      <c r="H260" s="228"/>
      <c r="I260" s="224"/>
      <c r="K260" s="48"/>
      <c r="L260" s="48">
        <f>E259-I259-I260</f>
        <v>0</v>
      </c>
    </row>
    <row r="261" spans="1:12" x14ac:dyDescent="0.3">
      <c r="A261" s="156">
        <v>467100</v>
      </c>
      <c r="B261" s="165">
        <v>4671</v>
      </c>
      <c r="C261" s="166" t="s">
        <v>390</v>
      </c>
      <c r="D261" s="167"/>
      <c r="E261" s="168"/>
      <c r="F261" s="169">
        <v>466400</v>
      </c>
      <c r="G261" s="170" t="s">
        <v>387</v>
      </c>
      <c r="H261" s="171"/>
      <c r="I261" s="172"/>
      <c r="K261" s="57"/>
      <c r="L261" s="57">
        <f>E261-I261</f>
        <v>0</v>
      </c>
    </row>
    <row r="262" spans="1:12" x14ac:dyDescent="0.3">
      <c r="A262" s="156">
        <v>467200</v>
      </c>
      <c r="B262" s="165">
        <v>4672</v>
      </c>
      <c r="C262" s="166" t="s">
        <v>391</v>
      </c>
      <c r="D262" s="167"/>
      <c r="E262" s="168"/>
      <c r="F262" s="169">
        <v>467200</v>
      </c>
      <c r="G262" s="170" t="s">
        <v>391</v>
      </c>
      <c r="H262" s="171"/>
      <c r="I262" s="172"/>
      <c r="K262" s="57"/>
      <c r="L262" s="57">
        <f>E262-I262</f>
        <v>0</v>
      </c>
    </row>
    <row r="263" spans="1:12" x14ac:dyDescent="0.3">
      <c r="A263" s="156">
        <v>467400</v>
      </c>
      <c r="B263" s="165">
        <v>4674</v>
      </c>
      <c r="C263" s="166" t="s">
        <v>392</v>
      </c>
      <c r="D263" s="167"/>
      <c r="E263" s="177"/>
      <c r="F263" s="169">
        <v>467400</v>
      </c>
      <c r="G263" s="170" t="s">
        <v>393</v>
      </c>
      <c r="H263" s="171"/>
      <c r="I263" s="178"/>
      <c r="K263" s="57"/>
      <c r="L263" s="57">
        <f>E263-I263</f>
        <v>0</v>
      </c>
    </row>
    <row r="264" spans="1:12" ht="28.8" x14ac:dyDescent="0.3">
      <c r="A264" s="156">
        <v>467600</v>
      </c>
      <c r="B264" s="165">
        <v>4676</v>
      </c>
      <c r="C264" s="166" t="s">
        <v>394</v>
      </c>
      <c r="D264" s="173"/>
      <c r="E264" s="168"/>
      <c r="F264" s="169">
        <v>467600</v>
      </c>
      <c r="G264" s="170" t="s">
        <v>395</v>
      </c>
      <c r="H264" s="175"/>
      <c r="I264" s="172"/>
      <c r="K264" s="57">
        <f>D264-H264</f>
        <v>0</v>
      </c>
      <c r="L264" s="57">
        <f>E264-I264</f>
        <v>0</v>
      </c>
    </row>
    <row r="265" spans="1:12" x14ac:dyDescent="0.3">
      <c r="A265" s="179">
        <v>467800</v>
      </c>
      <c r="B265" s="249">
        <v>4678</v>
      </c>
      <c r="C265" s="226" t="s">
        <v>396</v>
      </c>
      <c r="D265" s="250"/>
      <c r="E265" s="251"/>
      <c r="F265" s="252">
        <v>467820</v>
      </c>
      <c r="G265" s="253" t="s">
        <v>397</v>
      </c>
      <c r="H265" s="254"/>
      <c r="I265" s="255"/>
      <c r="K265" s="71"/>
      <c r="L265" s="71"/>
    </row>
    <row r="266" spans="1:12" x14ac:dyDescent="0.3">
      <c r="A266" s="188">
        <v>467800</v>
      </c>
      <c r="B266" s="256">
        <v>4678</v>
      </c>
      <c r="C266" s="237" t="s">
        <v>398</v>
      </c>
      <c r="D266" s="285"/>
      <c r="E266" s="300"/>
      <c r="F266" s="222">
        <v>467830</v>
      </c>
      <c r="G266" s="223" t="s">
        <v>399</v>
      </c>
      <c r="H266" s="228"/>
      <c r="I266" s="224"/>
      <c r="K266" s="48">
        <f>D265-H265-H266</f>
        <v>0</v>
      </c>
      <c r="L266" s="48">
        <f>E265-I265-I266</f>
        <v>0</v>
      </c>
    </row>
    <row r="267" spans="1:12" x14ac:dyDescent="0.3">
      <c r="A267" s="156">
        <v>468600</v>
      </c>
      <c r="B267" s="165">
        <v>4686</v>
      </c>
      <c r="C267" s="166" t="s">
        <v>400</v>
      </c>
      <c r="D267" s="167"/>
      <c r="E267" s="168"/>
      <c r="F267" s="169">
        <v>468600</v>
      </c>
      <c r="G267" s="170" t="s">
        <v>401</v>
      </c>
      <c r="H267" s="171"/>
      <c r="I267" s="172"/>
      <c r="K267" s="57"/>
      <c r="L267" s="57">
        <f>E267-I267</f>
        <v>0</v>
      </c>
    </row>
    <row r="268" spans="1:12" x14ac:dyDescent="0.3">
      <c r="A268" s="156">
        <v>468700</v>
      </c>
      <c r="B268" s="165">
        <v>4687</v>
      </c>
      <c r="C268" s="166" t="s">
        <v>402</v>
      </c>
      <c r="D268" s="173"/>
      <c r="E268" s="174"/>
      <c r="F268" s="169">
        <v>468700</v>
      </c>
      <c r="G268" s="170" t="s">
        <v>403</v>
      </c>
      <c r="H268" s="175"/>
      <c r="I268" s="176"/>
      <c r="K268" s="57">
        <f>D268-H268</f>
        <v>0</v>
      </c>
      <c r="L268" s="57"/>
    </row>
    <row r="269" spans="1:12" x14ac:dyDescent="0.3">
      <c r="A269" s="156">
        <v>471200</v>
      </c>
      <c r="B269" s="205">
        <v>4712</v>
      </c>
      <c r="C269" s="301" t="s">
        <v>404</v>
      </c>
      <c r="D269" s="167"/>
      <c r="E269" s="302"/>
      <c r="F269" s="303">
        <v>419100</v>
      </c>
      <c r="G269" s="170" t="s">
        <v>246</v>
      </c>
      <c r="H269" s="171"/>
      <c r="I269" s="304"/>
      <c r="K269" s="57"/>
      <c r="L269" s="57">
        <f>E269-I269</f>
        <v>0</v>
      </c>
    </row>
    <row r="270" spans="1:12" x14ac:dyDescent="0.3">
      <c r="A270" s="156">
        <v>471300</v>
      </c>
      <c r="B270" s="205">
        <v>4713</v>
      </c>
      <c r="C270" s="301" t="s">
        <v>405</v>
      </c>
      <c r="D270" s="167"/>
      <c r="E270" s="302"/>
      <c r="F270" s="303">
        <v>419220</v>
      </c>
      <c r="G270" s="305" t="s">
        <v>238</v>
      </c>
      <c r="H270" s="171"/>
      <c r="I270" s="304"/>
      <c r="K270" s="57"/>
      <c r="L270" s="57">
        <f>E270-I270</f>
        <v>0</v>
      </c>
    </row>
    <row r="271" spans="1:12" x14ac:dyDescent="0.3">
      <c r="A271" s="156">
        <v>471500</v>
      </c>
      <c r="B271" s="205">
        <v>4715</v>
      </c>
      <c r="C271" s="166" t="s">
        <v>406</v>
      </c>
      <c r="D271" s="167"/>
      <c r="E271" s="168"/>
      <c r="F271" s="169">
        <v>471500</v>
      </c>
      <c r="G271" s="170" t="s">
        <v>407</v>
      </c>
      <c r="H271" s="171"/>
      <c r="I271" s="172"/>
      <c r="K271" s="57"/>
      <c r="L271" s="57">
        <f>E271-I271</f>
        <v>0</v>
      </c>
    </row>
    <row r="272" spans="1:12" x14ac:dyDescent="0.3">
      <c r="A272" s="156">
        <v>471800</v>
      </c>
      <c r="B272" s="205">
        <v>4718</v>
      </c>
      <c r="C272" s="166" t="s">
        <v>408</v>
      </c>
      <c r="D272" s="167"/>
      <c r="E272" s="177"/>
      <c r="F272" s="169">
        <v>471800</v>
      </c>
      <c r="G272" s="170" t="s">
        <v>408</v>
      </c>
      <c r="H272" s="171"/>
      <c r="I272" s="178"/>
      <c r="K272" s="57"/>
      <c r="L272" s="57">
        <f>E272-I272</f>
        <v>0</v>
      </c>
    </row>
    <row r="273" spans="1:12" x14ac:dyDescent="0.3">
      <c r="A273" s="156">
        <v>472100</v>
      </c>
      <c r="B273" s="205">
        <v>4721</v>
      </c>
      <c r="C273" s="166" t="s">
        <v>409</v>
      </c>
      <c r="D273" s="173"/>
      <c r="E273" s="174"/>
      <c r="F273" s="169">
        <v>472100</v>
      </c>
      <c r="G273" s="170" t="s">
        <v>410</v>
      </c>
      <c r="H273" s="175"/>
      <c r="I273" s="176"/>
      <c r="K273" s="57">
        <f>D273-H273</f>
        <v>0</v>
      </c>
      <c r="L273" s="57"/>
    </row>
    <row r="274" spans="1:12" x14ac:dyDescent="0.3">
      <c r="A274" s="156">
        <v>472200</v>
      </c>
      <c r="B274" s="205">
        <v>4722</v>
      </c>
      <c r="C274" s="306" t="s">
        <v>411</v>
      </c>
      <c r="D274" s="173"/>
      <c r="E274" s="174"/>
      <c r="F274" s="303">
        <v>472100</v>
      </c>
      <c r="G274" s="305" t="s">
        <v>410</v>
      </c>
      <c r="H274" s="175"/>
      <c r="I274" s="176"/>
      <c r="K274" s="57">
        <f>D274-H274</f>
        <v>0</v>
      </c>
      <c r="L274" s="57"/>
    </row>
    <row r="275" spans="1:12" x14ac:dyDescent="0.3">
      <c r="A275" s="179">
        <v>472300</v>
      </c>
      <c r="B275" s="249">
        <v>4723</v>
      </c>
      <c r="C275" s="226" t="s">
        <v>412</v>
      </c>
      <c r="D275" s="250"/>
      <c r="E275" s="307"/>
      <c r="F275" s="252">
        <v>472310</v>
      </c>
      <c r="G275" s="253" t="s">
        <v>413</v>
      </c>
      <c r="H275" s="254"/>
      <c r="I275" s="255"/>
      <c r="K275" s="71"/>
      <c r="L275" s="71"/>
    </row>
    <row r="276" spans="1:12" x14ac:dyDescent="0.3">
      <c r="A276" s="188">
        <v>472300</v>
      </c>
      <c r="B276" s="256">
        <v>4723</v>
      </c>
      <c r="C276" s="237" t="s">
        <v>412</v>
      </c>
      <c r="D276" s="308"/>
      <c r="E276" s="309"/>
      <c r="F276" s="222">
        <v>472320</v>
      </c>
      <c r="G276" s="223" t="s">
        <v>414</v>
      </c>
      <c r="H276" s="228"/>
      <c r="I276" s="224"/>
      <c r="K276" s="48">
        <f>D275-H275-H276</f>
        <v>0</v>
      </c>
      <c r="L276" s="48"/>
    </row>
    <row r="277" spans="1:12" x14ac:dyDescent="0.3">
      <c r="A277" s="156">
        <v>472800</v>
      </c>
      <c r="B277" s="205">
        <v>4728</v>
      </c>
      <c r="C277" s="166" t="s">
        <v>415</v>
      </c>
      <c r="D277" s="173"/>
      <c r="E277" s="174"/>
      <c r="F277" s="169">
        <v>472800</v>
      </c>
      <c r="G277" s="170" t="s">
        <v>416</v>
      </c>
      <c r="H277" s="175"/>
      <c r="I277" s="176"/>
      <c r="K277" s="57">
        <f>D277-H277</f>
        <v>0</v>
      </c>
      <c r="L277" s="57"/>
    </row>
    <row r="278" spans="1:12" x14ac:dyDescent="0.3">
      <c r="A278" s="156">
        <v>473120</v>
      </c>
      <c r="B278" s="205">
        <v>47312</v>
      </c>
      <c r="C278" s="301" t="s">
        <v>417</v>
      </c>
      <c r="D278" s="167"/>
      <c r="E278" s="302"/>
      <c r="F278" s="169">
        <v>443480</v>
      </c>
      <c r="G278" s="170" t="s">
        <v>418</v>
      </c>
      <c r="H278" s="171"/>
      <c r="I278" s="304"/>
      <c r="K278" s="57"/>
      <c r="L278" s="57">
        <f>E278-I278</f>
        <v>0</v>
      </c>
    </row>
    <row r="279" spans="1:12" x14ac:dyDescent="0.3">
      <c r="A279" s="156">
        <v>473130</v>
      </c>
      <c r="B279" s="205">
        <v>47313</v>
      </c>
      <c r="C279" s="306" t="s">
        <v>419</v>
      </c>
      <c r="D279" s="167"/>
      <c r="E279" s="168"/>
      <c r="F279" s="169">
        <v>443480</v>
      </c>
      <c r="G279" s="170" t="s">
        <v>418</v>
      </c>
      <c r="H279" s="171"/>
      <c r="I279" s="172"/>
      <c r="K279" s="57"/>
      <c r="L279" s="57">
        <f>E279-I279</f>
        <v>0</v>
      </c>
    </row>
    <row r="280" spans="1:12" x14ac:dyDescent="0.3">
      <c r="A280" s="156">
        <v>473180</v>
      </c>
      <c r="B280" s="205">
        <v>47318</v>
      </c>
      <c r="C280" s="306" t="s">
        <v>420</v>
      </c>
      <c r="D280" s="167"/>
      <c r="E280" s="168"/>
      <c r="F280" s="169">
        <v>443800</v>
      </c>
      <c r="G280" s="170" t="s">
        <v>350</v>
      </c>
      <c r="H280" s="171"/>
      <c r="I280" s="172"/>
      <c r="K280" s="57"/>
      <c r="L280" s="57">
        <f>E280-I280</f>
        <v>0</v>
      </c>
    </row>
    <row r="281" spans="1:12" x14ac:dyDescent="0.3">
      <c r="A281" s="156">
        <v>473500</v>
      </c>
      <c r="B281" s="205">
        <v>4735</v>
      </c>
      <c r="C281" s="301" t="s">
        <v>421</v>
      </c>
      <c r="D281" s="310"/>
      <c r="E281" s="311"/>
      <c r="F281" s="169">
        <v>443800</v>
      </c>
      <c r="G281" s="170" t="s">
        <v>350</v>
      </c>
      <c r="H281" s="312"/>
      <c r="I281" s="313"/>
      <c r="K281" s="57">
        <f>D281-H281</f>
        <v>0</v>
      </c>
      <c r="L281" s="57"/>
    </row>
    <row r="282" spans="1:12" ht="28.8" x14ac:dyDescent="0.3">
      <c r="A282" s="156">
        <v>476100</v>
      </c>
      <c r="B282" s="205">
        <v>4761</v>
      </c>
      <c r="C282" s="166" t="s">
        <v>422</v>
      </c>
      <c r="D282" s="173"/>
      <c r="E282" s="174"/>
      <c r="F282" s="169">
        <v>476000</v>
      </c>
      <c r="G282" s="170" t="s">
        <v>423</v>
      </c>
      <c r="H282" s="175"/>
      <c r="I282" s="176"/>
      <c r="K282" s="57">
        <f>D282-H282</f>
        <v>0</v>
      </c>
      <c r="L282" s="57"/>
    </row>
    <row r="283" spans="1:12" ht="28.8" x14ac:dyDescent="0.3">
      <c r="A283" s="156">
        <v>476200</v>
      </c>
      <c r="B283" s="205">
        <v>4762</v>
      </c>
      <c r="C283" s="166" t="s">
        <v>424</v>
      </c>
      <c r="D283" s="173"/>
      <c r="E283" s="174"/>
      <c r="F283" s="169">
        <v>476000</v>
      </c>
      <c r="G283" s="170" t="s">
        <v>423</v>
      </c>
      <c r="H283" s="175"/>
      <c r="I283" s="176"/>
      <c r="K283" s="57">
        <f>D283-H283</f>
        <v>0</v>
      </c>
      <c r="L283" s="57"/>
    </row>
    <row r="284" spans="1:12" ht="28.8" x14ac:dyDescent="0.3">
      <c r="A284" s="156">
        <v>476800</v>
      </c>
      <c r="B284" s="205">
        <v>4768</v>
      </c>
      <c r="C284" s="166" t="s">
        <v>425</v>
      </c>
      <c r="D284" s="173"/>
      <c r="E284" s="174"/>
      <c r="F284" s="169">
        <v>476000</v>
      </c>
      <c r="G284" s="170" t="s">
        <v>423</v>
      </c>
      <c r="H284" s="175"/>
      <c r="I284" s="176"/>
      <c r="K284" s="57">
        <f>D284-H284</f>
        <v>0</v>
      </c>
      <c r="L284" s="57"/>
    </row>
    <row r="285" spans="1:12" ht="28.8" x14ac:dyDescent="0.3">
      <c r="A285" s="156">
        <v>477100</v>
      </c>
      <c r="B285" s="205">
        <v>4771</v>
      </c>
      <c r="C285" s="166" t="s">
        <v>426</v>
      </c>
      <c r="D285" s="167"/>
      <c r="E285" s="168"/>
      <c r="F285" s="169">
        <v>477000</v>
      </c>
      <c r="G285" s="170" t="s">
        <v>427</v>
      </c>
      <c r="H285" s="171"/>
      <c r="I285" s="172"/>
      <c r="K285" s="57">
        <f>D285-H285</f>
        <v>0</v>
      </c>
      <c r="L285" s="57">
        <f>E285-I285</f>
        <v>0</v>
      </c>
    </row>
    <row r="286" spans="1:12" ht="28.8" x14ac:dyDescent="0.3">
      <c r="A286" s="156">
        <v>477200</v>
      </c>
      <c r="B286" s="205">
        <v>4772</v>
      </c>
      <c r="C286" s="166" t="s">
        <v>428</v>
      </c>
      <c r="D286" s="167"/>
      <c r="E286" s="168"/>
      <c r="F286" s="169">
        <v>477000</v>
      </c>
      <c r="G286" s="170" t="s">
        <v>427</v>
      </c>
      <c r="H286" s="171"/>
      <c r="I286" s="172"/>
      <c r="K286" s="57"/>
      <c r="L286" s="57">
        <f>E286-I286</f>
        <v>0</v>
      </c>
    </row>
    <row r="287" spans="1:12" ht="28.8" x14ac:dyDescent="0.3">
      <c r="A287" s="156">
        <v>477800</v>
      </c>
      <c r="B287" s="205">
        <v>4778</v>
      </c>
      <c r="C287" s="166" t="s">
        <v>429</v>
      </c>
      <c r="D287" s="167"/>
      <c r="E287" s="168"/>
      <c r="F287" s="169">
        <v>477000</v>
      </c>
      <c r="G287" s="170" t="s">
        <v>427</v>
      </c>
      <c r="H287" s="171"/>
      <c r="I287" s="172"/>
      <c r="K287" s="57"/>
      <c r="L287" s="57">
        <f>E287-I287</f>
        <v>0</v>
      </c>
    </row>
    <row r="288" spans="1:12" x14ac:dyDescent="0.3">
      <c r="A288" s="156">
        <v>478000</v>
      </c>
      <c r="B288" s="205">
        <v>478</v>
      </c>
      <c r="C288" s="166" t="s">
        <v>430</v>
      </c>
      <c r="D288" s="173"/>
      <c r="E288" s="168"/>
      <c r="F288" s="169">
        <v>478000</v>
      </c>
      <c r="G288" s="170" t="s">
        <v>430</v>
      </c>
      <c r="H288" s="175"/>
      <c r="I288" s="172"/>
      <c r="K288" s="57">
        <f>D288-H288</f>
        <v>0</v>
      </c>
      <c r="L288" s="57">
        <f>E288-I288</f>
        <v>0</v>
      </c>
    </row>
    <row r="289" spans="1:12" x14ac:dyDescent="0.3">
      <c r="A289" s="156">
        <v>486000</v>
      </c>
      <c r="B289" s="205">
        <v>486</v>
      </c>
      <c r="C289" s="166" t="s">
        <v>431</v>
      </c>
      <c r="D289" s="173"/>
      <c r="E289" s="174"/>
      <c r="F289" s="169">
        <v>486000</v>
      </c>
      <c r="G289" s="170" t="s">
        <v>431</v>
      </c>
      <c r="H289" s="175"/>
      <c r="I289" s="176"/>
      <c r="K289" s="57">
        <f>D289-H289</f>
        <v>0</v>
      </c>
      <c r="L289" s="57"/>
    </row>
    <row r="290" spans="1:12" x14ac:dyDescent="0.3">
      <c r="A290" s="156">
        <v>487000</v>
      </c>
      <c r="B290" s="205">
        <v>487</v>
      </c>
      <c r="C290" s="166" t="s">
        <v>432</v>
      </c>
      <c r="D290" s="167"/>
      <c r="E290" s="168"/>
      <c r="F290" s="169">
        <v>487000</v>
      </c>
      <c r="G290" s="170" t="s">
        <v>433</v>
      </c>
      <c r="H290" s="171"/>
      <c r="I290" s="172"/>
      <c r="K290" s="57"/>
      <c r="L290" s="57">
        <f>E290-I290</f>
        <v>0</v>
      </c>
    </row>
    <row r="291" spans="1:12" x14ac:dyDescent="0.3">
      <c r="A291" s="156">
        <v>491000</v>
      </c>
      <c r="B291" s="205">
        <v>491</v>
      </c>
      <c r="C291" s="166" t="s">
        <v>434</v>
      </c>
      <c r="D291" s="167"/>
      <c r="E291" s="177"/>
      <c r="F291" s="169">
        <v>491000</v>
      </c>
      <c r="G291" s="170" t="s">
        <v>435</v>
      </c>
      <c r="H291" s="171"/>
      <c r="I291" s="178"/>
      <c r="K291" s="57"/>
      <c r="L291" s="57">
        <f>E291-I291</f>
        <v>0</v>
      </c>
    </row>
    <row r="292" spans="1:12" x14ac:dyDescent="0.3">
      <c r="A292" s="156">
        <v>496000</v>
      </c>
      <c r="B292" s="205">
        <v>496</v>
      </c>
      <c r="C292" s="166" t="s">
        <v>436</v>
      </c>
      <c r="D292" s="167"/>
      <c r="E292" s="168"/>
      <c r="F292" s="169">
        <v>496000</v>
      </c>
      <c r="G292" s="170" t="s">
        <v>437</v>
      </c>
      <c r="H292" s="171"/>
      <c r="I292" s="172"/>
      <c r="K292" s="57"/>
      <c r="L292" s="57">
        <f>E292-I292</f>
        <v>0</v>
      </c>
    </row>
    <row r="293" spans="1:12" x14ac:dyDescent="0.3">
      <c r="A293" s="156">
        <v>500000</v>
      </c>
      <c r="B293" s="205">
        <v>500</v>
      </c>
      <c r="C293" s="166" t="s">
        <v>438</v>
      </c>
      <c r="D293" s="173"/>
      <c r="E293" s="174"/>
      <c r="F293" s="169">
        <v>500000</v>
      </c>
      <c r="G293" s="170" t="s">
        <v>439</v>
      </c>
      <c r="H293" s="175"/>
      <c r="I293" s="176"/>
      <c r="K293" s="57">
        <f t="shared" ref="K293:K301" si="10">D293-H293</f>
        <v>0</v>
      </c>
      <c r="L293" s="57"/>
    </row>
    <row r="294" spans="1:12" x14ac:dyDescent="0.3">
      <c r="A294" s="156">
        <v>511200</v>
      </c>
      <c r="B294" s="205">
        <v>5112</v>
      </c>
      <c r="C294" s="166" t="s">
        <v>440</v>
      </c>
      <c r="D294" s="247"/>
      <c r="E294" s="174"/>
      <c r="F294" s="169">
        <v>511200</v>
      </c>
      <c r="G294" s="170" t="s">
        <v>441</v>
      </c>
      <c r="H294" s="247"/>
      <c r="I294" s="176"/>
      <c r="K294" s="57">
        <f t="shared" si="10"/>
        <v>0</v>
      </c>
      <c r="L294" s="57"/>
    </row>
    <row r="295" spans="1:12" x14ac:dyDescent="0.3">
      <c r="A295" s="156">
        <v>511300</v>
      </c>
      <c r="B295" s="205">
        <v>5113</v>
      </c>
      <c r="C295" s="166" t="s">
        <v>442</v>
      </c>
      <c r="D295" s="173"/>
      <c r="E295" s="174"/>
      <c r="F295" s="169">
        <v>511300</v>
      </c>
      <c r="G295" s="170" t="s">
        <v>443</v>
      </c>
      <c r="H295" s="175"/>
      <c r="I295" s="176"/>
      <c r="K295" s="57">
        <f t="shared" si="10"/>
        <v>0</v>
      </c>
      <c r="L295" s="57"/>
    </row>
    <row r="296" spans="1:12" x14ac:dyDescent="0.3">
      <c r="A296" s="156">
        <v>511400</v>
      </c>
      <c r="B296" s="205">
        <v>5114</v>
      </c>
      <c r="C296" s="166" t="s">
        <v>444</v>
      </c>
      <c r="D296" s="173"/>
      <c r="E296" s="174"/>
      <c r="F296" s="169">
        <v>511400</v>
      </c>
      <c r="G296" s="170" t="s">
        <v>445</v>
      </c>
      <c r="H296" s="175"/>
      <c r="I296" s="176"/>
      <c r="K296" s="57">
        <f t="shared" si="10"/>
        <v>0</v>
      </c>
      <c r="L296" s="57"/>
    </row>
    <row r="297" spans="1:12" x14ac:dyDescent="0.3">
      <c r="A297" s="156">
        <v>511500</v>
      </c>
      <c r="B297" s="205">
        <v>5115</v>
      </c>
      <c r="C297" s="166" t="s">
        <v>446</v>
      </c>
      <c r="D297" s="173"/>
      <c r="E297" s="174"/>
      <c r="F297" s="169">
        <v>511500</v>
      </c>
      <c r="G297" s="170" t="s">
        <v>447</v>
      </c>
      <c r="H297" s="175"/>
      <c r="I297" s="176"/>
      <c r="K297" s="57">
        <f t="shared" si="10"/>
        <v>0</v>
      </c>
      <c r="L297" s="57"/>
    </row>
    <row r="298" spans="1:12" x14ac:dyDescent="0.3">
      <c r="A298" s="156">
        <v>511600</v>
      </c>
      <c r="B298" s="205">
        <v>5116</v>
      </c>
      <c r="C298" s="166" t="s">
        <v>448</v>
      </c>
      <c r="D298" s="173"/>
      <c r="E298" s="174"/>
      <c r="F298" s="169">
        <v>511600</v>
      </c>
      <c r="G298" s="170" t="s">
        <v>448</v>
      </c>
      <c r="H298" s="175"/>
      <c r="I298" s="176"/>
      <c r="K298" s="57">
        <f t="shared" si="10"/>
        <v>0</v>
      </c>
      <c r="L298" s="57"/>
    </row>
    <row r="299" spans="1:12" x14ac:dyDescent="0.3">
      <c r="A299" s="156">
        <v>511700</v>
      </c>
      <c r="B299" s="205">
        <v>5117</v>
      </c>
      <c r="C299" s="166" t="s">
        <v>449</v>
      </c>
      <c r="D299" s="173"/>
      <c r="E299" s="174"/>
      <c r="F299" s="169">
        <v>511700</v>
      </c>
      <c r="G299" s="170" t="s">
        <v>450</v>
      </c>
      <c r="H299" s="175"/>
      <c r="I299" s="176"/>
      <c r="K299" s="57">
        <f t="shared" si="10"/>
        <v>0</v>
      </c>
      <c r="L299" s="57"/>
    </row>
    <row r="300" spans="1:12" x14ac:dyDescent="0.3">
      <c r="A300" s="156">
        <v>511800</v>
      </c>
      <c r="B300" s="205">
        <v>5118</v>
      </c>
      <c r="C300" s="166" t="s">
        <v>451</v>
      </c>
      <c r="D300" s="173"/>
      <c r="E300" s="174"/>
      <c r="F300" s="169">
        <v>511800</v>
      </c>
      <c r="G300" s="170" t="s">
        <v>452</v>
      </c>
      <c r="H300" s="175"/>
      <c r="I300" s="176"/>
      <c r="K300" s="57">
        <f t="shared" si="10"/>
        <v>0</v>
      </c>
      <c r="L300" s="57"/>
    </row>
    <row r="301" spans="1:12" x14ac:dyDescent="0.3">
      <c r="A301" s="156">
        <v>515100</v>
      </c>
      <c r="B301" s="205">
        <v>5151</v>
      </c>
      <c r="C301" s="166" t="s">
        <v>453</v>
      </c>
      <c r="D301" s="247"/>
      <c r="E301" s="174"/>
      <c r="F301" s="169">
        <v>515100</v>
      </c>
      <c r="G301" s="170" t="s">
        <v>454</v>
      </c>
      <c r="H301" s="247"/>
      <c r="I301" s="176"/>
      <c r="K301" s="57">
        <f t="shared" si="10"/>
        <v>0</v>
      </c>
      <c r="L301" s="57"/>
    </row>
    <row r="302" spans="1:12" ht="28.8" x14ac:dyDescent="0.3">
      <c r="A302" s="156">
        <v>515900</v>
      </c>
      <c r="B302" s="205">
        <v>5159</v>
      </c>
      <c r="C302" s="166" t="s">
        <v>455</v>
      </c>
      <c r="D302" s="167"/>
      <c r="E302" s="177"/>
      <c r="F302" s="169">
        <v>515900</v>
      </c>
      <c r="G302" s="170" t="s">
        <v>456</v>
      </c>
      <c r="H302" s="171"/>
      <c r="I302" s="172"/>
      <c r="K302" s="57"/>
      <c r="L302" s="57">
        <f>E302-I302</f>
        <v>0</v>
      </c>
    </row>
    <row r="303" spans="1:12" x14ac:dyDescent="0.3">
      <c r="A303" s="156">
        <v>531000</v>
      </c>
      <c r="B303" s="205">
        <v>531</v>
      </c>
      <c r="C303" s="166" t="s">
        <v>457</v>
      </c>
      <c r="D303" s="247"/>
      <c r="E303" s="174"/>
      <c r="F303" s="169">
        <v>531000</v>
      </c>
      <c r="G303" s="170" t="s">
        <v>457</v>
      </c>
      <c r="H303" s="247"/>
      <c r="I303" s="176"/>
      <c r="K303" s="57">
        <f>D303-H303</f>
        <v>0</v>
      </c>
      <c r="L303" s="57"/>
    </row>
    <row r="304" spans="1:12" ht="15" customHeight="1" x14ac:dyDescent="0.3">
      <c r="A304" s="179">
        <v>543000</v>
      </c>
      <c r="B304" s="268">
        <v>543</v>
      </c>
      <c r="C304" s="269" t="s">
        <v>458</v>
      </c>
      <c r="D304" s="374"/>
      <c r="E304" s="374"/>
      <c r="F304" s="272">
        <v>543100</v>
      </c>
      <c r="G304" s="273" t="s">
        <v>459</v>
      </c>
      <c r="H304" s="314"/>
      <c r="I304" s="315"/>
      <c r="K304" s="71"/>
      <c r="L304" s="71"/>
    </row>
    <row r="305" spans="1:12" x14ac:dyDescent="0.3">
      <c r="A305" s="188">
        <v>543000</v>
      </c>
      <c r="B305" s="275">
        <v>543</v>
      </c>
      <c r="C305" s="276" t="s">
        <v>458</v>
      </c>
      <c r="D305" s="374"/>
      <c r="E305" s="374"/>
      <c r="F305" s="239">
        <v>543200</v>
      </c>
      <c r="G305" s="240" t="s">
        <v>460</v>
      </c>
      <c r="H305" s="314"/>
      <c r="I305" s="315"/>
      <c r="K305" s="71"/>
      <c r="L305" s="48"/>
    </row>
    <row r="306" spans="1:12" ht="45" customHeight="1" x14ac:dyDescent="0.3">
      <c r="A306" s="156">
        <v>545000</v>
      </c>
      <c r="B306" s="316">
        <v>545</v>
      </c>
      <c r="C306" s="317" t="s">
        <v>461</v>
      </c>
      <c r="D306" s="374"/>
      <c r="E306" s="374"/>
      <c r="F306" s="318">
        <v>545000</v>
      </c>
      <c r="G306" s="319" t="s">
        <v>462</v>
      </c>
      <c r="H306" s="314"/>
      <c r="I306" s="315"/>
      <c r="K306" s="71"/>
      <c r="L306" s="57"/>
    </row>
    <row r="307" spans="1:12" ht="45" customHeight="1" x14ac:dyDescent="0.3">
      <c r="A307" s="156">
        <v>548000</v>
      </c>
      <c r="B307" s="316">
        <v>548</v>
      </c>
      <c r="C307" s="317" t="s">
        <v>463</v>
      </c>
      <c r="D307" s="374"/>
      <c r="E307" s="374"/>
      <c r="F307" s="318">
        <v>548000</v>
      </c>
      <c r="G307" s="319" t="s">
        <v>463</v>
      </c>
      <c r="H307" s="314"/>
      <c r="I307" s="315"/>
      <c r="K307" s="71"/>
      <c r="L307" s="57"/>
    </row>
    <row r="308" spans="1:12" x14ac:dyDescent="0.3">
      <c r="A308" s="156">
        <v>585000</v>
      </c>
      <c r="B308" s="205">
        <v>585</v>
      </c>
      <c r="C308" s="166" t="s">
        <v>464</v>
      </c>
      <c r="D308" s="173"/>
      <c r="E308" s="174"/>
      <c r="F308" s="169">
        <v>585000</v>
      </c>
      <c r="G308" s="170" t="s">
        <v>465</v>
      </c>
      <c r="H308" s="175"/>
      <c r="I308" s="176"/>
      <c r="K308" s="57">
        <f>D308-H308</f>
        <v>0</v>
      </c>
      <c r="L308" s="57"/>
    </row>
    <row r="309" spans="1:12" x14ac:dyDescent="0.3">
      <c r="A309" s="156">
        <v>590000</v>
      </c>
      <c r="B309" s="205">
        <v>590</v>
      </c>
      <c r="C309" s="170" t="s">
        <v>466</v>
      </c>
      <c r="D309" s="167"/>
      <c r="E309" s="168"/>
      <c r="F309" s="169">
        <v>590000</v>
      </c>
      <c r="G309" s="170" t="s">
        <v>466</v>
      </c>
      <c r="H309" s="171"/>
      <c r="I309" s="172"/>
      <c r="K309" s="57"/>
      <c r="L309" s="57">
        <f>E309-I309</f>
        <v>0</v>
      </c>
    </row>
    <row r="310" spans="1:12" x14ac:dyDescent="0.3">
      <c r="A310" s="320">
        <v>861000</v>
      </c>
      <c r="B310" s="321" t="s">
        <v>467</v>
      </c>
      <c r="C310" s="322" t="s">
        <v>468</v>
      </c>
      <c r="D310" s="323"/>
      <c r="E310" s="324"/>
      <c r="F310" s="325">
        <v>863110</v>
      </c>
      <c r="G310" s="326" t="s">
        <v>469</v>
      </c>
      <c r="H310" s="327"/>
      <c r="I310" s="328"/>
      <c r="K310" s="71"/>
      <c r="L310" s="71"/>
    </row>
    <row r="311" spans="1:12" x14ac:dyDescent="0.3">
      <c r="A311" s="320"/>
      <c r="B311" s="321" t="s">
        <v>467</v>
      </c>
      <c r="C311" s="322" t="s">
        <v>470</v>
      </c>
      <c r="D311" s="329"/>
      <c r="E311" s="330"/>
      <c r="F311" s="325">
        <v>863120</v>
      </c>
      <c r="G311" s="326" t="s">
        <v>471</v>
      </c>
      <c r="H311" s="327"/>
      <c r="I311" s="328"/>
      <c r="K311" s="71"/>
      <c r="L311" s="71"/>
    </row>
    <row r="312" spans="1:12" x14ac:dyDescent="0.3">
      <c r="A312" s="320"/>
      <c r="B312" s="321" t="s">
        <v>467</v>
      </c>
      <c r="C312" s="322" t="s">
        <v>472</v>
      </c>
      <c r="D312" s="329"/>
      <c r="E312" s="330"/>
      <c r="F312" s="325">
        <v>863130</v>
      </c>
      <c r="G312" s="326" t="s">
        <v>473</v>
      </c>
      <c r="H312" s="327"/>
      <c r="I312" s="328"/>
      <c r="K312" s="71"/>
      <c r="L312" s="71"/>
    </row>
    <row r="313" spans="1:12" x14ac:dyDescent="0.3">
      <c r="A313" s="320"/>
      <c r="B313" s="321" t="s">
        <v>467</v>
      </c>
      <c r="C313" s="322" t="s">
        <v>474</v>
      </c>
      <c r="D313" s="329"/>
      <c r="E313" s="330"/>
      <c r="F313" s="325">
        <v>863140</v>
      </c>
      <c r="G313" s="326" t="s">
        <v>475</v>
      </c>
      <c r="H313" s="327"/>
      <c r="I313" s="328"/>
      <c r="K313" s="71"/>
      <c r="L313" s="71"/>
    </row>
    <row r="314" spans="1:12" x14ac:dyDescent="0.3">
      <c r="A314" s="320"/>
      <c r="B314" s="321" t="s">
        <v>467</v>
      </c>
      <c r="C314" s="322" t="s">
        <v>476</v>
      </c>
      <c r="D314" s="329"/>
      <c r="E314" s="330"/>
      <c r="F314" s="325">
        <v>863150</v>
      </c>
      <c r="G314" s="326" t="s">
        <v>477</v>
      </c>
      <c r="H314" s="327"/>
      <c r="I314" s="328"/>
      <c r="K314" s="71"/>
      <c r="L314" s="71"/>
    </row>
    <row r="315" spans="1:12" x14ac:dyDescent="0.3">
      <c r="A315" s="320"/>
      <c r="B315" s="321" t="s">
        <v>467</v>
      </c>
      <c r="C315" s="322" t="s">
        <v>478</v>
      </c>
      <c r="D315" s="329"/>
      <c r="E315" s="330"/>
      <c r="F315" s="325">
        <v>863160</v>
      </c>
      <c r="G315" s="326" t="s">
        <v>479</v>
      </c>
      <c r="H315" s="327"/>
      <c r="I315" s="328"/>
      <c r="K315" s="71"/>
      <c r="L315" s="71"/>
    </row>
    <row r="316" spans="1:12" x14ac:dyDescent="0.3">
      <c r="A316" s="320"/>
      <c r="B316" s="321" t="s">
        <v>467</v>
      </c>
      <c r="C316" s="322" t="s">
        <v>480</v>
      </c>
      <c r="D316" s="329"/>
      <c r="E316" s="330"/>
      <c r="F316" s="325">
        <v>863210</v>
      </c>
      <c r="G316" s="326" t="s">
        <v>481</v>
      </c>
      <c r="H316" s="327"/>
      <c r="I316" s="328"/>
      <c r="K316" s="71"/>
      <c r="L316" s="71"/>
    </row>
    <row r="317" spans="1:12" x14ac:dyDescent="0.3">
      <c r="A317" s="320"/>
      <c r="B317" s="321" t="s">
        <v>467</v>
      </c>
      <c r="C317" s="322" t="s">
        <v>482</v>
      </c>
      <c r="D317" s="329"/>
      <c r="E317" s="330"/>
      <c r="F317" s="325">
        <v>863220</v>
      </c>
      <c r="G317" s="326" t="s">
        <v>483</v>
      </c>
      <c r="H317" s="327"/>
      <c r="I317" s="328"/>
      <c r="K317" s="71"/>
      <c r="L317" s="71"/>
    </row>
    <row r="318" spans="1:12" x14ac:dyDescent="0.3">
      <c r="A318" s="320"/>
      <c r="B318" s="321" t="s">
        <v>467</v>
      </c>
      <c r="C318" s="322" t="s">
        <v>484</v>
      </c>
      <c r="D318" s="329"/>
      <c r="E318" s="330"/>
      <c r="F318" s="325">
        <v>863230</v>
      </c>
      <c r="G318" s="326" t="s">
        <v>485</v>
      </c>
      <c r="H318" s="327"/>
      <c r="I318" s="328"/>
      <c r="K318" s="71"/>
      <c r="L318" s="71"/>
    </row>
    <row r="319" spans="1:12" x14ac:dyDescent="0.3">
      <c r="A319" s="320"/>
      <c r="B319" s="321" t="s">
        <v>467</v>
      </c>
      <c r="C319" s="322" t="s">
        <v>486</v>
      </c>
      <c r="D319" s="329"/>
      <c r="E319" s="330"/>
      <c r="F319" s="325">
        <v>863240</v>
      </c>
      <c r="G319" s="326" t="s">
        <v>487</v>
      </c>
      <c r="H319" s="327"/>
      <c r="I319" s="328"/>
      <c r="K319" s="71"/>
      <c r="L319" s="71"/>
    </row>
    <row r="320" spans="1:12" x14ac:dyDescent="0.3">
      <c r="A320" s="320">
        <v>862000</v>
      </c>
      <c r="B320" s="321" t="s">
        <v>488</v>
      </c>
      <c r="C320" s="322" t="s">
        <v>489</v>
      </c>
      <c r="D320" s="323"/>
      <c r="E320" s="324"/>
      <c r="F320" s="325">
        <v>863110</v>
      </c>
      <c r="G320" s="326" t="s">
        <v>490</v>
      </c>
      <c r="H320" s="327"/>
      <c r="I320" s="328"/>
      <c r="K320" s="71"/>
      <c r="L320" s="71"/>
    </row>
    <row r="321" spans="1:12" x14ac:dyDescent="0.3">
      <c r="A321" s="320"/>
      <c r="B321" s="321" t="s">
        <v>488</v>
      </c>
      <c r="C321" s="322" t="s">
        <v>491</v>
      </c>
      <c r="D321" s="329"/>
      <c r="E321" s="330"/>
      <c r="F321" s="325">
        <v>863120</v>
      </c>
      <c r="G321" s="326" t="s">
        <v>492</v>
      </c>
      <c r="H321" s="327"/>
      <c r="I321" s="328"/>
      <c r="K321" s="71"/>
      <c r="L321" s="71"/>
    </row>
    <row r="322" spans="1:12" x14ac:dyDescent="0.3">
      <c r="A322" s="320"/>
      <c r="B322" s="321" t="s">
        <v>488</v>
      </c>
      <c r="C322" s="322" t="s">
        <v>493</v>
      </c>
      <c r="D322" s="329"/>
      <c r="E322" s="330"/>
      <c r="F322" s="325">
        <v>863130</v>
      </c>
      <c r="G322" s="326" t="s">
        <v>494</v>
      </c>
      <c r="H322" s="327"/>
      <c r="I322" s="328"/>
      <c r="K322" s="71"/>
      <c r="L322" s="71"/>
    </row>
    <row r="323" spans="1:12" x14ac:dyDescent="0.3">
      <c r="A323" s="320"/>
      <c r="B323" s="321" t="s">
        <v>488</v>
      </c>
      <c r="C323" s="322" t="s">
        <v>495</v>
      </c>
      <c r="D323" s="329"/>
      <c r="E323" s="330"/>
      <c r="F323" s="325">
        <v>863140</v>
      </c>
      <c r="G323" s="326" t="s">
        <v>496</v>
      </c>
      <c r="H323" s="327"/>
      <c r="I323" s="328"/>
      <c r="K323" s="71"/>
      <c r="L323" s="71"/>
    </row>
    <row r="324" spans="1:12" x14ac:dyDescent="0.3">
      <c r="A324" s="320"/>
      <c r="B324" s="321" t="s">
        <v>488</v>
      </c>
      <c r="C324" s="322" t="s">
        <v>497</v>
      </c>
      <c r="D324" s="329"/>
      <c r="E324" s="330"/>
      <c r="F324" s="325">
        <v>863150</v>
      </c>
      <c r="G324" s="326" t="s">
        <v>498</v>
      </c>
      <c r="H324" s="327"/>
      <c r="I324" s="328"/>
      <c r="K324" s="71"/>
      <c r="L324" s="71"/>
    </row>
    <row r="325" spans="1:12" x14ac:dyDescent="0.3">
      <c r="A325" s="320"/>
      <c r="B325" s="321" t="s">
        <v>488</v>
      </c>
      <c r="C325" s="322" t="s">
        <v>499</v>
      </c>
      <c r="D325" s="329"/>
      <c r="E325" s="330"/>
      <c r="F325" s="325">
        <v>863160</v>
      </c>
      <c r="G325" s="326" t="s">
        <v>500</v>
      </c>
      <c r="H325" s="327"/>
      <c r="I325" s="328"/>
      <c r="K325" s="71"/>
      <c r="L325" s="71"/>
    </row>
    <row r="326" spans="1:12" x14ac:dyDescent="0.3">
      <c r="A326" s="320"/>
      <c r="B326" s="321"/>
      <c r="C326" s="322"/>
      <c r="D326" s="323"/>
      <c r="E326" s="330"/>
      <c r="F326" s="325">
        <v>863210</v>
      </c>
      <c r="G326" s="326" t="s">
        <v>501</v>
      </c>
      <c r="H326" s="327"/>
      <c r="I326" s="328"/>
      <c r="K326" s="71"/>
      <c r="L326" s="71"/>
    </row>
    <row r="327" spans="1:12" x14ac:dyDescent="0.3">
      <c r="A327" s="320"/>
      <c r="B327" s="331"/>
      <c r="C327" s="332"/>
      <c r="D327" s="329"/>
      <c r="E327" s="330"/>
      <c r="F327" s="325">
        <v>863220</v>
      </c>
      <c r="G327" s="326" t="s">
        <v>502</v>
      </c>
      <c r="H327" s="327"/>
      <c r="I327" s="328"/>
      <c r="K327" s="71"/>
      <c r="L327" s="71"/>
    </row>
    <row r="328" spans="1:12" x14ac:dyDescent="0.3">
      <c r="A328" s="320"/>
      <c r="B328" s="331"/>
      <c r="C328" s="332"/>
      <c r="D328" s="329"/>
      <c r="E328" s="330"/>
      <c r="F328" s="325">
        <v>863230</v>
      </c>
      <c r="G328" s="326" t="s">
        <v>503</v>
      </c>
      <c r="H328" s="327"/>
      <c r="I328" s="328"/>
      <c r="K328" s="71"/>
      <c r="L328" s="71"/>
    </row>
    <row r="329" spans="1:12" x14ac:dyDescent="0.3">
      <c r="A329" s="320"/>
      <c r="B329" s="333"/>
      <c r="C329" s="334"/>
      <c r="D329" s="335"/>
      <c r="E329" s="336"/>
      <c r="F329" s="325">
        <v>863240</v>
      </c>
      <c r="G329" s="326" t="s">
        <v>504</v>
      </c>
      <c r="H329" s="327"/>
      <c r="I329" s="328"/>
      <c r="K329" s="71"/>
      <c r="L329" s="57">
        <f>+SUM(D310:D329)-SUM(I310:I329)</f>
        <v>0</v>
      </c>
    </row>
    <row r="330" spans="1:12" x14ac:dyDescent="0.3">
      <c r="A330" s="320"/>
      <c r="B330" s="337">
        <v>863</v>
      </c>
      <c r="C330" s="322" t="s">
        <v>505</v>
      </c>
      <c r="D330" s="338"/>
      <c r="E330" s="339"/>
      <c r="F330" s="325">
        <v>861000</v>
      </c>
      <c r="G330" s="326" t="s">
        <v>506</v>
      </c>
      <c r="H330" s="340"/>
      <c r="I330" s="327"/>
      <c r="K330" s="71"/>
      <c r="L330" s="71"/>
    </row>
    <row r="331" spans="1:12" x14ac:dyDescent="0.3">
      <c r="A331" s="320"/>
      <c r="B331" s="341">
        <v>863</v>
      </c>
      <c r="C331" s="342" t="s">
        <v>505</v>
      </c>
      <c r="D331" s="343"/>
      <c r="E331" s="344"/>
      <c r="F331" s="325" t="s">
        <v>507</v>
      </c>
      <c r="G331" s="326" t="s">
        <v>508</v>
      </c>
      <c r="H331" s="340"/>
      <c r="I331" s="327"/>
      <c r="K331" s="57">
        <f>E330-H330-H331</f>
        <v>0</v>
      </c>
      <c r="L331" s="71"/>
    </row>
    <row r="332" spans="1:12" x14ac:dyDescent="0.3">
      <c r="H332" s="13">
        <f>SUM(H9:H303)</f>
        <v>0</v>
      </c>
      <c r="I332" s="13">
        <f>SUM(I9:I303)</f>
        <v>0</v>
      </c>
    </row>
    <row r="333" spans="1:12" x14ac:dyDescent="0.3">
      <c r="I333" s="373">
        <v>328648.95</v>
      </c>
    </row>
    <row r="334" spans="1:12" x14ac:dyDescent="0.3">
      <c r="B334" s="375" t="s">
        <v>509</v>
      </c>
      <c r="C334" s="375"/>
      <c r="D334" s="11">
        <f>SUM(D9:D309)</f>
        <v>0</v>
      </c>
      <c r="E334" s="11">
        <f>SUM(E9:E309)</f>
        <v>0</v>
      </c>
    </row>
    <row r="335" spans="1:12" x14ac:dyDescent="0.3">
      <c r="B335" s="1" t="s">
        <v>510</v>
      </c>
      <c r="C335" s="10" t="s">
        <v>511</v>
      </c>
    </row>
    <row r="336" spans="1:12" ht="14.25" customHeight="1" x14ac:dyDescent="0.3">
      <c r="B336" s="1" t="s">
        <v>510</v>
      </c>
      <c r="C336" s="10" t="s">
        <v>512</v>
      </c>
      <c r="K336" s="11">
        <f>+H332-I332</f>
        <v>0</v>
      </c>
    </row>
    <row r="337" spans="2:9" x14ac:dyDescent="0.3">
      <c r="B337" s="1" t="s">
        <v>510</v>
      </c>
      <c r="C337" s="10" t="s">
        <v>513</v>
      </c>
    </row>
    <row r="338" spans="2:9" x14ac:dyDescent="0.3">
      <c r="B338" s="1" t="s">
        <v>510</v>
      </c>
      <c r="C338" s="10" t="s">
        <v>514</v>
      </c>
      <c r="G338" s="345"/>
      <c r="H338" s="13">
        <f>+H332-H333</f>
        <v>0</v>
      </c>
      <c r="I338" s="13">
        <f>+I332-I333</f>
        <v>-328648.95</v>
      </c>
    </row>
    <row r="339" spans="2:9" x14ac:dyDescent="0.3">
      <c r="B339" s="1" t="s">
        <v>510</v>
      </c>
      <c r="C339" s="10" t="s">
        <v>515</v>
      </c>
    </row>
    <row r="340" spans="2:9" x14ac:dyDescent="0.3">
      <c r="B340" s="1" t="s">
        <v>510</v>
      </c>
      <c r="C340" s="10" t="s">
        <v>516</v>
      </c>
      <c r="D340" s="11">
        <f>SUM(D335:D339)</f>
        <v>0</v>
      </c>
      <c r="E340" s="11">
        <f>SUM(E335:E339)</f>
        <v>0</v>
      </c>
    </row>
    <row r="341" spans="2:9" x14ac:dyDescent="0.3">
      <c r="C341" s="10" t="s">
        <v>517</v>
      </c>
      <c r="D341" s="11" t="s">
        <v>842</v>
      </c>
      <c r="E341" s="11">
        <f>+E340-E334</f>
        <v>0</v>
      </c>
    </row>
  </sheetData>
  <autoFilter ref="A8:L331" xr:uid="{00000000-0009-0000-0000-000001000000}"/>
  <mergeCells count="11">
    <mergeCell ref="D304:E305"/>
    <mergeCell ref="D306:E306"/>
    <mergeCell ref="D307:E307"/>
    <mergeCell ref="B334:C334"/>
    <mergeCell ref="B1:L1"/>
    <mergeCell ref="D3:I3"/>
    <mergeCell ref="D4:I4"/>
    <mergeCell ref="D5:I5"/>
    <mergeCell ref="A7:E7"/>
    <mergeCell ref="F7:I7"/>
    <mergeCell ref="K7:L7"/>
  </mergeCells>
  <phoneticPr fontId="28" type="noConversion"/>
  <conditionalFormatting sqref="K9:L325">
    <cfRule type="cellIs" dxfId="4" priority="2" operator="notEqual">
      <formula>0</formula>
    </cfRule>
  </conditionalFormatting>
  <pageMargins left="0.7" right="0.7" top="0.75" bottom="0.75" header="0.511811023622047" footer="0.511811023622047"/>
  <pageSetup paperSize="9" fitToHeight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74"/>
  <sheetViews>
    <sheetView zoomScale="68" zoomScaleNormal="68" workbookViewId="0">
      <pane ySplit="3" topLeftCell="A240" activePane="bottomLeft" state="frozen"/>
      <selection pane="bottomLeft" activeCell="G258" sqref="G258"/>
    </sheetView>
  </sheetViews>
  <sheetFormatPr baseColWidth="10" defaultColWidth="11.44140625" defaultRowHeight="14.4" x14ac:dyDescent="0.3"/>
  <cols>
    <col min="1" max="1" width="17.5546875" style="1" customWidth="1"/>
    <col min="2" max="2" width="59" style="12" customWidth="1"/>
    <col min="3" max="4" width="19" style="345" customWidth="1"/>
    <col min="5" max="5" width="17.44140625" style="10" hidden="1" customWidth="1"/>
    <col min="6" max="6" width="16.5546875" style="10" hidden="1" customWidth="1"/>
    <col min="7" max="7" width="78.6640625" style="12" customWidth="1"/>
    <col min="8" max="8" width="29.109375" style="14" customWidth="1"/>
    <col min="9" max="16384" width="11.44140625" style="14"/>
  </cols>
  <sheetData>
    <row r="1" spans="1:7" ht="48.75" customHeight="1" x14ac:dyDescent="0.3">
      <c r="A1" s="382" t="s">
        <v>518</v>
      </c>
      <c r="B1" s="382"/>
      <c r="C1" s="382"/>
      <c r="D1" s="382"/>
    </row>
    <row r="3" spans="1:7" ht="38.25" customHeight="1" x14ac:dyDescent="0.3">
      <c r="A3" s="346" t="s">
        <v>30</v>
      </c>
      <c r="B3" s="347" t="s">
        <v>31</v>
      </c>
      <c r="C3" s="348" t="s">
        <v>519</v>
      </c>
      <c r="D3" s="348" t="s">
        <v>29</v>
      </c>
      <c r="E3" s="347" t="s">
        <v>520</v>
      </c>
      <c r="F3" s="347" t="s">
        <v>521</v>
      </c>
      <c r="G3" s="349" t="s">
        <v>522</v>
      </c>
    </row>
    <row r="4" spans="1:7" x14ac:dyDescent="0.3">
      <c r="A4" s="350" t="s">
        <v>523</v>
      </c>
      <c r="B4" s="351" t="s">
        <v>524</v>
      </c>
      <c r="C4" s="352" t="str">
        <f t="shared" ref="C4:C35" si="0">IF(E4&gt;F4,E4-F4,"")</f>
        <v/>
      </c>
      <c r="D4" s="352" t="str">
        <f t="shared" ref="D4:D35" si="1">IF(F4&gt;E4,F4-E4,"")</f>
        <v/>
      </c>
      <c r="E4" s="352">
        <f>SUMIF('Correspondance GFC OP@LE'!$F$9:$F$331,A4,'Correspondance GFC OP@LE'!$H$9:$H$331)</f>
        <v>0</v>
      </c>
      <c r="F4" s="352">
        <f>SUMIF('Correspondance GFC OP@LE'!$F$9:$F$331,A4,'Correspondance GFC OP@LE'!$I$9:$I$331)</f>
        <v>0</v>
      </c>
      <c r="G4" s="353" t="s">
        <v>525</v>
      </c>
    </row>
    <row r="5" spans="1:7" ht="28.8" x14ac:dyDescent="0.3">
      <c r="A5" s="354" t="s">
        <v>526</v>
      </c>
      <c r="B5" s="355" t="s">
        <v>35</v>
      </c>
      <c r="C5" s="352" t="str">
        <f t="shared" si="0"/>
        <v/>
      </c>
      <c r="D5" s="352" t="str">
        <f t="shared" si="1"/>
        <v/>
      </c>
      <c r="E5" s="352">
        <f>SUMIF('Correspondance GFC OP@LE'!$F$9:$F$331,A5,'Correspondance GFC OP@LE'!$H$9:$H$331)</f>
        <v>0</v>
      </c>
      <c r="F5" s="352">
        <f>SUMIF('Correspondance GFC OP@LE'!$F$9:$F$331,A5,'Correspondance GFC OP@LE'!$I$9:$I$331)</f>
        <v>0</v>
      </c>
      <c r="G5" s="353" t="s">
        <v>525</v>
      </c>
    </row>
    <row r="6" spans="1:7" x14ac:dyDescent="0.3">
      <c r="A6" s="356" t="s">
        <v>527</v>
      </c>
      <c r="B6" s="355" t="s">
        <v>528</v>
      </c>
      <c r="C6" s="352" t="str">
        <f t="shared" si="0"/>
        <v/>
      </c>
      <c r="D6" s="352" t="str">
        <f t="shared" si="1"/>
        <v/>
      </c>
      <c r="E6" s="352">
        <f>SUMIF('Correspondance GFC OP@LE'!$F$9:$F$331,A6,'Correspondance GFC OP@LE'!$H$9:$H$331)</f>
        <v>0</v>
      </c>
      <c r="F6" s="352">
        <f>SUMIF('Correspondance GFC OP@LE'!$F$9:$F$331,A6,'Correspondance GFC OP@LE'!$I$9:$I$331)</f>
        <v>0</v>
      </c>
      <c r="G6" s="353" t="s">
        <v>525</v>
      </c>
    </row>
    <row r="7" spans="1:7" x14ac:dyDescent="0.3">
      <c r="A7" s="356" t="s">
        <v>529</v>
      </c>
      <c r="B7" s="355" t="s">
        <v>530</v>
      </c>
      <c r="C7" s="352" t="str">
        <f t="shared" si="0"/>
        <v/>
      </c>
      <c r="D7" s="352" t="str">
        <f t="shared" si="1"/>
        <v/>
      </c>
      <c r="E7" s="352">
        <f>SUMIF('Correspondance GFC OP@LE'!$F$9:$F$331,A7,'Correspondance GFC OP@LE'!$H$9:$H$331)</f>
        <v>0</v>
      </c>
      <c r="F7" s="352">
        <f>SUMIF('Correspondance GFC OP@LE'!$F$9:$F$331,A7,'Correspondance GFC OP@LE'!$I$9:$I$331)</f>
        <v>0</v>
      </c>
      <c r="G7" s="353" t="s">
        <v>525</v>
      </c>
    </row>
    <row r="8" spans="1:7" ht="28.8" x14ac:dyDescent="0.3">
      <c r="A8" s="350" t="s">
        <v>531</v>
      </c>
      <c r="B8" s="357" t="s">
        <v>36</v>
      </c>
      <c r="C8" s="352" t="str">
        <f t="shared" si="0"/>
        <v/>
      </c>
      <c r="D8" s="352" t="str">
        <f t="shared" si="1"/>
        <v/>
      </c>
      <c r="E8" s="352">
        <f>SUMIF('Correspondance GFC OP@LE'!$F$9:$F$331,A8,'Correspondance GFC OP@LE'!$H$9:$H$331)</f>
        <v>0</v>
      </c>
      <c r="F8" s="352">
        <f>SUMIF('Correspondance GFC OP@LE'!$F$9:$F$331,A8,'Correspondance GFC OP@LE'!$I$9:$I$331)</f>
        <v>0</v>
      </c>
      <c r="G8" s="353" t="s">
        <v>525</v>
      </c>
    </row>
    <row r="9" spans="1:7" ht="28.8" x14ac:dyDescent="0.3">
      <c r="A9" s="350" t="s">
        <v>532</v>
      </c>
      <c r="B9" s="357" t="s">
        <v>49</v>
      </c>
      <c r="C9" s="352" t="str">
        <f t="shared" si="0"/>
        <v/>
      </c>
      <c r="D9" s="352" t="str">
        <f t="shared" si="1"/>
        <v/>
      </c>
      <c r="E9" s="352">
        <f>SUMIF('Correspondance GFC OP@LE'!$F$9:$F$331,A9,'Correspondance GFC OP@LE'!$H$9:$H$331)</f>
        <v>0</v>
      </c>
      <c r="F9" s="352">
        <f>SUMIF('Correspondance GFC OP@LE'!$F$9:$F$331,A9,'Correspondance GFC OP@LE'!$I$9:$I$331)</f>
        <v>0</v>
      </c>
      <c r="G9" s="353" t="s">
        <v>525</v>
      </c>
    </row>
    <row r="10" spans="1:7" x14ac:dyDescent="0.3">
      <c r="A10" s="350" t="s">
        <v>533</v>
      </c>
      <c r="B10" s="351" t="s">
        <v>534</v>
      </c>
      <c r="C10" s="352" t="str">
        <f t="shared" si="0"/>
        <v/>
      </c>
      <c r="D10" s="352" t="str">
        <f t="shared" si="1"/>
        <v/>
      </c>
      <c r="E10" s="352">
        <f>SUMIF('Correspondance GFC OP@LE'!$F$9:$F$331,A10,'Correspondance GFC OP@LE'!$H$9:$H$331)</f>
        <v>0</v>
      </c>
      <c r="F10" s="352">
        <f>SUMIF('Correspondance GFC OP@LE'!$F$9:$F$331,A10,'Correspondance GFC OP@LE'!$I$9:$I$331)</f>
        <v>0</v>
      </c>
      <c r="G10" s="353" t="s">
        <v>525</v>
      </c>
    </row>
    <row r="11" spans="1:7" x14ac:dyDescent="0.3">
      <c r="A11" s="356" t="s">
        <v>535</v>
      </c>
      <c r="B11" s="355" t="s">
        <v>132</v>
      </c>
      <c r="C11" s="352" t="str">
        <f t="shared" si="0"/>
        <v/>
      </c>
      <c r="D11" s="352" t="str">
        <f t="shared" si="1"/>
        <v/>
      </c>
      <c r="E11" s="352">
        <f>SUMIF('Correspondance GFC OP@LE'!$F$9:$F$331,A11,'Correspondance GFC OP@LE'!$H$9:$H$331)</f>
        <v>0</v>
      </c>
      <c r="F11" s="352">
        <f>SUMIF('Correspondance GFC OP@LE'!$F$9:$F$331,A11,'Correspondance GFC OP@LE'!$I$9:$I$331)</f>
        <v>0</v>
      </c>
      <c r="G11" s="353" t="s">
        <v>525</v>
      </c>
    </row>
    <row r="12" spans="1:7" ht="28.8" x14ac:dyDescent="0.3">
      <c r="A12" s="356" t="s">
        <v>536</v>
      </c>
      <c r="B12" s="355" t="s">
        <v>133</v>
      </c>
      <c r="C12" s="352" t="str">
        <f t="shared" si="0"/>
        <v/>
      </c>
      <c r="D12" s="352" t="str">
        <f t="shared" si="1"/>
        <v/>
      </c>
      <c r="E12" s="352">
        <f>SUMIF('Correspondance GFC OP@LE'!$F$9:$F$331,A12,'Correspondance GFC OP@LE'!$H$9:$H$331)</f>
        <v>0</v>
      </c>
      <c r="F12" s="352">
        <f>SUMIF('Correspondance GFC OP@LE'!$F$9:$F$331,A12,'Correspondance GFC OP@LE'!$I$9:$I$331)</f>
        <v>0</v>
      </c>
      <c r="G12" s="353" t="s">
        <v>525</v>
      </c>
    </row>
    <row r="13" spans="1:7" ht="28.8" x14ac:dyDescent="0.3">
      <c r="A13" s="356" t="s">
        <v>537</v>
      </c>
      <c r="B13" s="355" t="s">
        <v>144</v>
      </c>
      <c r="C13" s="352" t="str">
        <f t="shared" si="0"/>
        <v/>
      </c>
      <c r="D13" s="352" t="str">
        <f t="shared" si="1"/>
        <v/>
      </c>
      <c r="E13" s="352">
        <f>SUMIF('Correspondance GFC OP@LE'!$F$9:$F$331,A13,'Correspondance GFC OP@LE'!$H$9:$H$331)</f>
        <v>0</v>
      </c>
      <c r="F13" s="352">
        <f>SUMIF('Correspondance GFC OP@LE'!$F$9:$F$331,A13,'Correspondance GFC OP@LE'!$I$9:$I$331)</f>
        <v>0</v>
      </c>
      <c r="G13" s="353" t="s">
        <v>525</v>
      </c>
    </row>
    <row r="14" spans="1:7" x14ac:dyDescent="0.3">
      <c r="A14" s="356" t="s">
        <v>538</v>
      </c>
      <c r="B14" s="355" t="s">
        <v>146</v>
      </c>
      <c r="C14" s="352" t="str">
        <f t="shared" si="0"/>
        <v/>
      </c>
      <c r="D14" s="352" t="str">
        <f t="shared" si="1"/>
        <v/>
      </c>
      <c r="E14" s="352">
        <f>SUMIF('Correspondance GFC OP@LE'!$F$9:$F$331,A14,'Correspondance GFC OP@LE'!$H$9:$H$331)</f>
        <v>0</v>
      </c>
      <c r="F14" s="352">
        <f>SUMIF('Correspondance GFC OP@LE'!$F$9:$F$331,A14,'Correspondance GFC OP@LE'!$I$9:$I$331)</f>
        <v>0</v>
      </c>
      <c r="G14" s="353" t="s">
        <v>525</v>
      </c>
    </row>
    <row r="15" spans="1:7" x14ac:dyDescent="0.3">
      <c r="A15" s="356" t="s">
        <v>539</v>
      </c>
      <c r="B15" s="355" t="s">
        <v>148</v>
      </c>
      <c r="C15" s="352" t="str">
        <f t="shared" si="0"/>
        <v/>
      </c>
      <c r="D15" s="352" t="str">
        <f t="shared" si="1"/>
        <v/>
      </c>
      <c r="E15" s="352">
        <f>SUMIF('Correspondance GFC OP@LE'!$F$9:$F$331,A15,'Correspondance GFC OP@LE'!$H$9:$H$331)</f>
        <v>0</v>
      </c>
      <c r="F15" s="352">
        <f>SUMIF('Correspondance GFC OP@LE'!$F$9:$F$331,A15,'Correspondance GFC OP@LE'!$I$9:$I$331)</f>
        <v>0</v>
      </c>
      <c r="G15" s="353" t="s">
        <v>525</v>
      </c>
    </row>
    <row r="16" spans="1:7" x14ac:dyDescent="0.3">
      <c r="A16" s="356" t="s">
        <v>540</v>
      </c>
      <c r="B16" s="355" t="s">
        <v>150</v>
      </c>
      <c r="C16" s="352" t="str">
        <f t="shared" si="0"/>
        <v/>
      </c>
      <c r="D16" s="352" t="str">
        <f t="shared" si="1"/>
        <v/>
      </c>
      <c r="E16" s="352">
        <f>SUMIF('Correspondance GFC OP@LE'!$F$9:$F$331,A16,'Correspondance GFC OP@LE'!$H$9:$H$331)</f>
        <v>0</v>
      </c>
      <c r="F16" s="352">
        <f>SUMIF('Correspondance GFC OP@LE'!$F$9:$F$331,A16,'Correspondance GFC OP@LE'!$I$9:$I$331)</f>
        <v>0</v>
      </c>
      <c r="G16" s="353" t="s">
        <v>525</v>
      </c>
    </row>
    <row r="17" spans="1:7" x14ac:dyDescent="0.3">
      <c r="A17" s="356" t="s">
        <v>541</v>
      </c>
      <c r="B17" s="355" t="s">
        <v>152</v>
      </c>
      <c r="C17" s="352" t="str">
        <f t="shared" si="0"/>
        <v/>
      </c>
      <c r="D17" s="352" t="str">
        <f t="shared" si="1"/>
        <v/>
      </c>
      <c r="E17" s="352">
        <f>SUMIF('Correspondance GFC OP@LE'!$F$9:$F$331,A17,'Correspondance GFC OP@LE'!$H$9:$H$331)</f>
        <v>0</v>
      </c>
      <c r="F17" s="352">
        <f>SUMIF('Correspondance GFC OP@LE'!$F$9:$F$331,A17,'Correspondance GFC OP@LE'!$I$9:$I$331)</f>
        <v>0</v>
      </c>
      <c r="G17" s="353" t="s">
        <v>525</v>
      </c>
    </row>
    <row r="18" spans="1:7" x14ac:dyDescent="0.3">
      <c r="A18" s="356" t="s">
        <v>542</v>
      </c>
      <c r="B18" s="355" t="s">
        <v>543</v>
      </c>
      <c r="C18" s="352" t="str">
        <f t="shared" si="0"/>
        <v/>
      </c>
      <c r="D18" s="352" t="str">
        <f t="shared" si="1"/>
        <v/>
      </c>
      <c r="E18" s="352">
        <f>SUMIF('Correspondance GFC OP@LE'!$F$9:$F$331,A18,'Correspondance GFC OP@LE'!$H$9:$H$331)</f>
        <v>0</v>
      </c>
      <c r="F18" s="352">
        <f>SUMIF('Correspondance GFC OP@LE'!$F$9:$F$331,A18,'Correspondance GFC OP@LE'!$I$9:$I$331)</f>
        <v>0</v>
      </c>
      <c r="G18" s="353" t="s">
        <v>525</v>
      </c>
    </row>
    <row r="19" spans="1:7" x14ac:dyDescent="0.3">
      <c r="A19" s="356" t="s">
        <v>544</v>
      </c>
      <c r="B19" s="355" t="s">
        <v>545</v>
      </c>
      <c r="C19" s="352" t="str">
        <f t="shared" si="0"/>
        <v/>
      </c>
      <c r="D19" s="352" t="str">
        <f t="shared" si="1"/>
        <v/>
      </c>
      <c r="E19" s="352">
        <f>SUMIF('Correspondance GFC OP@LE'!$F$9:$F$331,A19,'Correspondance GFC OP@LE'!$H$9:$H$331)</f>
        <v>0</v>
      </c>
      <c r="F19" s="352">
        <f>SUMIF('Correspondance GFC OP@LE'!$F$9:$F$331,A19,'Correspondance GFC OP@LE'!$I$9:$I$331)</f>
        <v>0</v>
      </c>
      <c r="G19" s="353" t="s">
        <v>525</v>
      </c>
    </row>
    <row r="20" spans="1:7" ht="28.8" x14ac:dyDescent="0.3">
      <c r="A20" s="356" t="s">
        <v>546</v>
      </c>
      <c r="B20" s="355" t="s">
        <v>547</v>
      </c>
      <c r="C20" s="352" t="str">
        <f t="shared" si="0"/>
        <v/>
      </c>
      <c r="D20" s="352" t="str">
        <f t="shared" si="1"/>
        <v/>
      </c>
      <c r="E20" s="352">
        <f>SUMIF('Correspondance GFC OP@LE'!$F$9:$F$331,A20,'Correspondance GFC OP@LE'!$H$9:$H$331)</f>
        <v>0</v>
      </c>
      <c r="F20" s="352">
        <f>SUMIF('Correspondance GFC OP@LE'!$F$9:$F$331,A20,'Correspondance GFC OP@LE'!$I$9:$I$331)</f>
        <v>0</v>
      </c>
      <c r="G20" s="353" t="s">
        <v>525</v>
      </c>
    </row>
    <row r="21" spans="1:7" ht="28.8" x14ac:dyDescent="0.3">
      <c r="A21" s="356" t="s">
        <v>548</v>
      </c>
      <c r="B21" s="355" t="s">
        <v>549</v>
      </c>
      <c r="C21" s="352" t="str">
        <f t="shared" si="0"/>
        <v/>
      </c>
      <c r="D21" s="352" t="str">
        <f t="shared" si="1"/>
        <v/>
      </c>
      <c r="E21" s="352">
        <f>SUMIF('Correspondance GFC OP@LE'!$F$9:$F$331,A21,'Correspondance GFC OP@LE'!$H$9:$H$331)</f>
        <v>0</v>
      </c>
      <c r="F21" s="352">
        <f>SUMIF('Correspondance GFC OP@LE'!$F$9:$F$331,A21,'Correspondance GFC OP@LE'!$I$9:$I$331)</f>
        <v>0</v>
      </c>
      <c r="G21" s="353" t="s">
        <v>525</v>
      </c>
    </row>
    <row r="22" spans="1:7" ht="28.8" x14ac:dyDescent="0.3">
      <c r="A22" s="356" t="s">
        <v>550</v>
      </c>
      <c r="B22" s="355" t="s">
        <v>551</v>
      </c>
      <c r="C22" s="352" t="str">
        <f t="shared" si="0"/>
        <v/>
      </c>
      <c r="D22" s="352" t="str">
        <f t="shared" si="1"/>
        <v/>
      </c>
      <c r="E22" s="352">
        <f>SUMIF('Correspondance GFC OP@LE'!$F$9:$F$331,A22,'Correspondance GFC OP@LE'!$H$9:$H$331)</f>
        <v>0</v>
      </c>
      <c r="F22" s="352">
        <f>SUMIF('Correspondance GFC OP@LE'!$F$9:$F$331,A22,'Correspondance GFC OP@LE'!$I$9:$I$331)</f>
        <v>0</v>
      </c>
      <c r="G22" s="353" t="s">
        <v>525</v>
      </c>
    </row>
    <row r="23" spans="1:7" ht="28.8" x14ac:dyDescent="0.3">
      <c r="A23" s="356" t="s">
        <v>552</v>
      </c>
      <c r="B23" s="355" t="s">
        <v>553</v>
      </c>
      <c r="C23" s="352" t="str">
        <f t="shared" si="0"/>
        <v/>
      </c>
      <c r="D23" s="352" t="str">
        <f t="shared" si="1"/>
        <v/>
      </c>
      <c r="E23" s="352">
        <f>SUMIF('Correspondance GFC OP@LE'!$F$9:$F$331,A23,'Correspondance GFC OP@LE'!$H$9:$H$331)</f>
        <v>0</v>
      </c>
      <c r="F23" s="352">
        <f>SUMIF('Correspondance GFC OP@LE'!$F$9:$F$331,A23,'Correspondance GFC OP@LE'!$I$9:$I$331)</f>
        <v>0</v>
      </c>
      <c r="G23" s="353" t="s">
        <v>525</v>
      </c>
    </row>
    <row r="24" spans="1:7" ht="28.8" x14ac:dyDescent="0.3">
      <c r="A24" s="356" t="s">
        <v>554</v>
      </c>
      <c r="B24" s="355" t="s">
        <v>38</v>
      </c>
      <c r="C24" s="352" t="str">
        <f t="shared" si="0"/>
        <v/>
      </c>
      <c r="D24" s="352" t="str">
        <f t="shared" si="1"/>
        <v/>
      </c>
      <c r="E24" s="352">
        <f>SUMIF('Correspondance GFC OP@LE'!$F$9:$F$331,A24,'Correspondance GFC OP@LE'!$H$9:$H$331)</f>
        <v>0</v>
      </c>
      <c r="F24" s="352">
        <f>SUMIF('Correspondance GFC OP@LE'!$F$9:$F$331,A24,'Correspondance GFC OP@LE'!$I$9:$I$331)</f>
        <v>0</v>
      </c>
      <c r="G24" s="353" t="s">
        <v>525</v>
      </c>
    </row>
    <row r="25" spans="1:7" ht="28.8" x14ac:dyDescent="0.3">
      <c r="A25" s="356" t="s">
        <v>555</v>
      </c>
      <c r="B25" s="355" t="s">
        <v>41</v>
      </c>
      <c r="C25" s="352" t="str">
        <f t="shared" si="0"/>
        <v/>
      </c>
      <c r="D25" s="352" t="str">
        <f t="shared" si="1"/>
        <v/>
      </c>
      <c r="E25" s="352">
        <f>SUMIF('Correspondance GFC OP@LE'!$F$9:$F$331,A25,'Correspondance GFC OP@LE'!$H$9:$H$331)</f>
        <v>0</v>
      </c>
      <c r="F25" s="352">
        <f>SUMIF('Correspondance GFC OP@LE'!$F$9:$F$331,A25,'Correspondance GFC OP@LE'!$I$9:$I$331)</f>
        <v>0</v>
      </c>
      <c r="G25" s="353" t="s">
        <v>525</v>
      </c>
    </row>
    <row r="26" spans="1:7" ht="28.8" x14ac:dyDescent="0.3">
      <c r="A26" s="356" t="s">
        <v>556</v>
      </c>
      <c r="B26" s="355" t="s">
        <v>557</v>
      </c>
      <c r="C26" s="352" t="str">
        <f t="shared" si="0"/>
        <v/>
      </c>
      <c r="D26" s="352" t="str">
        <f t="shared" si="1"/>
        <v/>
      </c>
      <c r="E26" s="352">
        <f>SUMIF('Correspondance GFC OP@LE'!$F$9:$F$331,A26,'Correspondance GFC OP@LE'!$H$9:$H$331)</f>
        <v>0</v>
      </c>
      <c r="F26" s="352">
        <f>SUMIF('Correspondance GFC OP@LE'!$F$9:$F$331,A26,'Correspondance GFC OP@LE'!$I$9:$I$331)</f>
        <v>0</v>
      </c>
      <c r="G26" s="353" t="s">
        <v>525</v>
      </c>
    </row>
    <row r="27" spans="1:7" ht="28.8" x14ac:dyDescent="0.3">
      <c r="A27" s="356" t="s">
        <v>558</v>
      </c>
      <c r="B27" s="355" t="s">
        <v>559</v>
      </c>
      <c r="C27" s="352" t="str">
        <f t="shared" si="0"/>
        <v/>
      </c>
      <c r="D27" s="352" t="str">
        <f t="shared" si="1"/>
        <v/>
      </c>
      <c r="E27" s="352">
        <f>SUMIF('Correspondance GFC OP@LE'!$F$9:$F$331,A27,'Correspondance GFC OP@LE'!$H$9:$H$331)</f>
        <v>0</v>
      </c>
      <c r="F27" s="352">
        <f>SUMIF('Correspondance GFC OP@LE'!$F$9:$F$331,A27,'Correspondance GFC OP@LE'!$I$9:$I$331)</f>
        <v>0</v>
      </c>
      <c r="G27" s="353" t="s">
        <v>525</v>
      </c>
    </row>
    <row r="28" spans="1:7" ht="28.8" x14ac:dyDescent="0.3">
      <c r="A28" s="356" t="s">
        <v>560</v>
      </c>
      <c r="B28" s="355" t="s">
        <v>561</v>
      </c>
      <c r="C28" s="352" t="str">
        <f t="shared" si="0"/>
        <v/>
      </c>
      <c r="D28" s="352" t="str">
        <f t="shared" si="1"/>
        <v/>
      </c>
      <c r="E28" s="352">
        <f>SUMIF('Correspondance GFC OP@LE'!$F$9:$F$331,A28,'Correspondance GFC OP@LE'!$H$9:$H$331)</f>
        <v>0</v>
      </c>
      <c r="F28" s="352">
        <f>SUMIF('Correspondance GFC OP@LE'!$F$9:$F$331,A28,'Correspondance GFC OP@LE'!$I$9:$I$331)</f>
        <v>0</v>
      </c>
      <c r="G28" s="353" t="s">
        <v>525</v>
      </c>
    </row>
    <row r="29" spans="1:7" ht="28.8" x14ac:dyDescent="0.3">
      <c r="A29" s="356" t="s">
        <v>562</v>
      </c>
      <c r="B29" s="355" t="s">
        <v>57</v>
      </c>
      <c r="C29" s="352" t="str">
        <f t="shared" si="0"/>
        <v/>
      </c>
      <c r="D29" s="352" t="str">
        <f t="shared" si="1"/>
        <v/>
      </c>
      <c r="E29" s="352">
        <f>SUMIF('Correspondance GFC OP@LE'!$F$9:$F$331,A29,'Correspondance GFC OP@LE'!$H$9:$H$331)</f>
        <v>0</v>
      </c>
      <c r="F29" s="352">
        <f>SUMIF('Correspondance GFC OP@LE'!$F$9:$F$331,A29,'Correspondance GFC OP@LE'!$I$9:$I$331)</f>
        <v>0</v>
      </c>
      <c r="G29" s="353" t="s">
        <v>525</v>
      </c>
    </row>
    <row r="30" spans="1:7" x14ac:dyDescent="0.3">
      <c r="A30" s="356" t="s">
        <v>563</v>
      </c>
      <c r="B30" s="355" t="s">
        <v>77</v>
      </c>
      <c r="C30" s="352" t="str">
        <f t="shared" si="0"/>
        <v/>
      </c>
      <c r="D30" s="352" t="str">
        <f t="shared" si="1"/>
        <v/>
      </c>
      <c r="E30" s="352">
        <f>SUMIF('Correspondance GFC OP@LE'!$F$9:$F$331,A30,'Correspondance GFC OP@LE'!$H$9:$H$331)</f>
        <v>0</v>
      </c>
      <c r="F30" s="352">
        <f>SUMIF('Correspondance GFC OP@LE'!$F$9:$F$331,A30,'Correspondance GFC OP@LE'!$I$9:$I$331)</f>
        <v>0</v>
      </c>
      <c r="G30" s="353" t="s">
        <v>525</v>
      </c>
    </row>
    <row r="31" spans="1:7" ht="28.8" x14ac:dyDescent="0.3">
      <c r="A31" s="356" t="s">
        <v>564</v>
      </c>
      <c r="B31" s="355" t="s">
        <v>78</v>
      </c>
      <c r="C31" s="352" t="str">
        <f t="shared" si="0"/>
        <v/>
      </c>
      <c r="D31" s="352" t="str">
        <f t="shared" si="1"/>
        <v/>
      </c>
      <c r="E31" s="352">
        <f>SUMIF('Correspondance GFC OP@LE'!$F$9:$F$331,A31,'Correspondance GFC OP@LE'!$H$9:$H$331)</f>
        <v>0</v>
      </c>
      <c r="F31" s="352">
        <f>SUMIF('Correspondance GFC OP@LE'!$F$9:$F$331,A31,'Correspondance GFC OP@LE'!$I$9:$I$331)</f>
        <v>0</v>
      </c>
      <c r="G31" s="353" t="s">
        <v>525</v>
      </c>
    </row>
    <row r="32" spans="1:7" ht="28.8" x14ac:dyDescent="0.3">
      <c r="A32" s="356" t="s">
        <v>565</v>
      </c>
      <c r="B32" s="355" t="s">
        <v>79</v>
      </c>
      <c r="C32" s="352" t="str">
        <f t="shared" si="0"/>
        <v/>
      </c>
      <c r="D32" s="352" t="str">
        <f t="shared" si="1"/>
        <v/>
      </c>
      <c r="E32" s="352">
        <f>SUMIF('Correspondance GFC OP@LE'!$F$9:$F$331,A32,'Correspondance GFC OP@LE'!$H$9:$H$331)</f>
        <v>0</v>
      </c>
      <c r="F32" s="352">
        <f>SUMIF('Correspondance GFC OP@LE'!$F$9:$F$331,A32,'Correspondance GFC OP@LE'!$I$9:$I$331)</f>
        <v>0</v>
      </c>
      <c r="G32" s="353" t="s">
        <v>525</v>
      </c>
    </row>
    <row r="33" spans="1:7" ht="28.8" x14ac:dyDescent="0.3">
      <c r="A33" s="356" t="s">
        <v>566</v>
      </c>
      <c r="B33" s="355" t="s">
        <v>80</v>
      </c>
      <c r="C33" s="352" t="str">
        <f t="shared" si="0"/>
        <v/>
      </c>
      <c r="D33" s="352" t="str">
        <f t="shared" si="1"/>
        <v/>
      </c>
      <c r="E33" s="352">
        <f>SUMIF('Correspondance GFC OP@LE'!$F$9:$F$331,A33,'Correspondance GFC OP@LE'!$H$9:$H$331)</f>
        <v>0</v>
      </c>
      <c r="F33" s="352">
        <f>SUMIF('Correspondance GFC OP@LE'!$F$9:$F$331,A33,'Correspondance GFC OP@LE'!$I$9:$I$331)</f>
        <v>0</v>
      </c>
      <c r="G33" s="353" t="s">
        <v>525</v>
      </c>
    </row>
    <row r="34" spans="1:7" ht="28.8" x14ac:dyDescent="0.3">
      <c r="A34" s="356" t="s">
        <v>567</v>
      </c>
      <c r="B34" s="355" t="s">
        <v>81</v>
      </c>
      <c r="C34" s="352" t="str">
        <f t="shared" si="0"/>
        <v/>
      </c>
      <c r="D34" s="352" t="str">
        <f t="shared" si="1"/>
        <v/>
      </c>
      <c r="E34" s="352">
        <f>SUMIF('Correspondance GFC OP@LE'!$F$9:$F$331,A34,'Correspondance GFC OP@LE'!$H$9:$H$331)</f>
        <v>0</v>
      </c>
      <c r="F34" s="352">
        <f>SUMIF('Correspondance GFC OP@LE'!$F$9:$F$331,A34,'Correspondance GFC OP@LE'!$I$9:$I$331)</f>
        <v>0</v>
      </c>
      <c r="G34" s="353" t="s">
        <v>525</v>
      </c>
    </row>
    <row r="35" spans="1:7" ht="28.8" x14ac:dyDescent="0.3">
      <c r="A35" s="356" t="s">
        <v>568</v>
      </c>
      <c r="B35" s="355" t="s">
        <v>45</v>
      </c>
      <c r="C35" s="352" t="str">
        <f t="shared" si="0"/>
        <v/>
      </c>
      <c r="D35" s="352" t="str">
        <f t="shared" si="1"/>
        <v/>
      </c>
      <c r="E35" s="352">
        <f>SUMIF('Correspondance GFC OP@LE'!$F$9:$F$331,A35,'Correspondance GFC OP@LE'!$H$9:$H$331)</f>
        <v>0</v>
      </c>
      <c r="F35" s="352">
        <f>SUMIF('Correspondance GFC OP@LE'!$F$9:$F$331,A35,'Correspondance GFC OP@LE'!$I$9:$I$331)</f>
        <v>0</v>
      </c>
      <c r="G35" s="353" t="s">
        <v>525</v>
      </c>
    </row>
    <row r="36" spans="1:7" x14ac:dyDescent="0.3">
      <c r="A36" s="356" t="s">
        <v>569</v>
      </c>
      <c r="B36" s="355" t="s">
        <v>153</v>
      </c>
      <c r="C36" s="352" t="str">
        <f t="shared" ref="C36:C67" si="2">IF(E36&gt;F36,E36-F36,"")</f>
        <v/>
      </c>
      <c r="D36" s="352" t="str">
        <f t="shared" ref="D36:D67" si="3">IF(F36&gt;E36,F36-E36,"")</f>
        <v/>
      </c>
      <c r="E36" s="352">
        <f>SUMIF('Correspondance GFC OP@LE'!$F$9:$F$331,A36,'Correspondance GFC OP@LE'!$H$9:$H$331)</f>
        <v>0</v>
      </c>
      <c r="F36" s="352">
        <f>SUMIF('Correspondance GFC OP@LE'!$F$9:$F$331,A36,'Correspondance GFC OP@LE'!$I$9:$I$331)</f>
        <v>0</v>
      </c>
      <c r="G36" s="353" t="s">
        <v>525</v>
      </c>
    </row>
    <row r="37" spans="1:7" x14ac:dyDescent="0.3">
      <c r="A37" s="356" t="s">
        <v>570</v>
      </c>
      <c r="B37" s="355" t="s">
        <v>155</v>
      </c>
      <c r="C37" s="352" t="str">
        <f t="shared" si="2"/>
        <v/>
      </c>
      <c r="D37" s="352" t="str">
        <f t="shared" si="3"/>
        <v/>
      </c>
      <c r="E37" s="352">
        <f>SUMIF('Correspondance GFC OP@LE'!$F$9:$F$331,A37,'Correspondance GFC OP@LE'!$H$9:$H$331)</f>
        <v>0</v>
      </c>
      <c r="F37" s="352">
        <f>SUMIF('Correspondance GFC OP@LE'!$F$9:$F$331,A37,'Correspondance GFC OP@LE'!$I$9:$I$331)</f>
        <v>0</v>
      </c>
      <c r="G37" s="353" t="s">
        <v>525</v>
      </c>
    </row>
    <row r="38" spans="1:7" x14ac:dyDescent="0.3">
      <c r="A38" s="356" t="s">
        <v>571</v>
      </c>
      <c r="B38" s="355" t="s">
        <v>156</v>
      </c>
      <c r="C38" s="352" t="str">
        <f t="shared" si="2"/>
        <v/>
      </c>
      <c r="D38" s="352" t="str">
        <f t="shared" si="3"/>
        <v/>
      </c>
      <c r="E38" s="352">
        <f>SUMIF('Correspondance GFC OP@LE'!$F$9:$F$331,A38,'Correspondance GFC OP@LE'!$H$9:$H$331)</f>
        <v>0</v>
      </c>
      <c r="F38" s="352">
        <f>SUMIF('Correspondance GFC OP@LE'!$F$9:$F$331,A38,'Correspondance GFC OP@LE'!$I$9:$I$331)</f>
        <v>0</v>
      </c>
      <c r="G38" s="353" t="s">
        <v>525</v>
      </c>
    </row>
    <row r="39" spans="1:7" x14ac:dyDescent="0.3">
      <c r="A39" s="356" t="s">
        <v>572</v>
      </c>
      <c r="B39" s="355" t="s">
        <v>573</v>
      </c>
      <c r="C39" s="352" t="str">
        <f t="shared" si="2"/>
        <v/>
      </c>
      <c r="D39" s="352" t="str">
        <f t="shared" si="3"/>
        <v/>
      </c>
      <c r="E39" s="352">
        <f>SUMIF('Correspondance GFC OP@LE'!$F$9:$F$331,A39,'Correspondance GFC OP@LE'!$H$9:$H$331)</f>
        <v>0</v>
      </c>
      <c r="F39" s="352">
        <f>SUMIF('Correspondance GFC OP@LE'!$F$9:$F$331,A39,'Correspondance GFC OP@LE'!$I$9:$I$331)</f>
        <v>0</v>
      </c>
      <c r="G39" s="353" t="s">
        <v>525</v>
      </c>
    </row>
    <row r="40" spans="1:7" x14ac:dyDescent="0.3">
      <c r="A40" s="356" t="s">
        <v>574</v>
      </c>
      <c r="B40" s="355" t="s">
        <v>158</v>
      </c>
      <c r="C40" s="352" t="str">
        <f t="shared" si="2"/>
        <v/>
      </c>
      <c r="D40" s="352" t="str">
        <f t="shared" si="3"/>
        <v/>
      </c>
      <c r="E40" s="352">
        <f>SUMIF('Correspondance GFC OP@LE'!$F$9:$F$331,A40,'Correspondance GFC OP@LE'!$H$9:$H$331)</f>
        <v>0</v>
      </c>
      <c r="F40" s="352">
        <f>SUMIF('Correspondance GFC OP@LE'!$F$9:$F$331,A40,'Correspondance GFC OP@LE'!$I$9:$I$331)</f>
        <v>0</v>
      </c>
      <c r="G40" s="353" t="s">
        <v>525</v>
      </c>
    </row>
    <row r="41" spans="1:7" x14ac:dyDescent="0.3">
      <c r="A41" s="356" t="s">
        <v>575</v>
      </c>
      <c r="B41" s="355" t="s">
        <v>159</v>
      </c>
      <c r="C41" s="352" t="str">
        <f t="shared" si="2"/>
        <v/>
      </c>
      <c r="D41" s="352" t="str">
        <f t="shared" si="3"/>
        <v/>
      </c>
      <c r="E41" s="352">
        <f>SUMIF('Correspondance GFC OP@LE'!$F$9:$F$331,A41,'Correspondance GFC OP@LE'!$H$9:$H$331)</f>
        <v>0</v>
      </c>
      <c r="F41" s="352">
        <f>SUMIF('Correspondance GFC OP@LE'!$F$9:$F$331,A41,'Correspondance GFC OP@LE'!$I$9:$I$331)</f>
        <v>0</v>
      </c>
      <c r="G41" s="353" t="s">
        <v>525</v>
      </c>
    </row>
    <row r="42" spans="1:7" x14ac:dyDescent="0.3">
      <c r="A42" s="356" t="s">
        <v>576</v>
      </c>
      <c r="B42" s="355" t="s">
        <v>161</v>
      </c>
      <c r="C42" s="352" t="str">
        <f t="shared" si="2"/>
        <v/>
      </c>
      <c r="D42" s="352" t="str">
        <f t="shared" si="3"/>
        <v/>
      </c>
      <c r="E42" s="352">
        <f>SUMIF('Correspondance GFC OP@LE'!$F$9:$F$331,A42,'Correspondance GFC OP@LE'!$H$9:$H$331)</f>
        <v>0</v>
      </c>
      <c r="F42" s="352">
        <f>SUMIF('Correspondance GFC OP@LE'!$F$9:$F$331,A42,'Correspondance GFC OP@LE'!$I$9:$I$331)</f>
        <v>0</v>
      </c>
      <c r="G42" s="353" t="s">
        <v>577</v>
      </c>
    </row>
    <row r="43" spans="1:7" x14ac:dyDescent="0.3">
      <c r="A43" s="356" t="s">
        <v>578</v>
      </c>
      <c r="B43" s="355" t="s">
        <v>162</v>
      </c>
      <c r="C43" s="352" t="str">
        <f t="shared" si="2"/>
        <v/>
      </c>
      <c r="D43" s="352" t="str">
        <f t="shared" si="3"/>
        <v/>
      </c>
      <c r="E43" s="352">
        <f>SUMIF('Correspondance GFC OP@LE'!$F$9:$F$331,A43,'Correspondance GFC OP@LE'!$H$9:$H$331)</f>
        <v>0</v>
      </c>
      <c r="F43" s="352">
        <f>SUMIF('Correspondance GFC OP@LE'!$F$9:$F$331,A43,'Correspondance GFC OP@LE'!$I$9:$I$331)</f>
        <v>0</v>
      </c>
      <c r="G43" s="353" t="s">
        <v>577</v>
      </c>
    </row>
    <row r="44" spans="1:7" x14ac:dyDescent="0.3">
      <c r="A44" s="350" t="s">
        <v>579</v>
      </c>
      <c r="B44" s="355" t="s">
        <v>163</v>
      </c>
      <c r="C44" s="352" t="str">
        <f t="shared" si="2"/>
        <v/>
      </c>
      <c r="D44" s="352" t="str">
        <f t="shared" si="3"/>
        <v/>
      </c>
      <c r="E44" s="352">
        <f>SUMIF('Correspondance GFC OP@LE'!$F$9:$F$331,A44,'Correspondance GFC OP@LE'!$H$9:$H$331)</f>
        <v>0</v>
      </c>
      <c r="F44" s="352">
        <f>SUMIF('Correspondance GFC OP@LE'!$F$9:$F$331,A44,'Correspondance GFC OP@LE'!$I$9:$I$331)</f>
        <v>0</v>
      </c>
      <c r="G44" s="353" t="s">
        <v>525</v>
      </c>
    </row>
    <row r="45" spans="1:7" x14ac:dyDescent="0.3">
      <c r="A45" s="350" t="s">
        <v>580</v>
      </c>
      <c r="B45" s="355" t="s">
        <v>581</v>
      </c>
      <c r="C45" s="352" t="str">
        <f t="shared" si="2"/>
        <v/>
      </c>
      <c r="D45" s="352" t="str">
        <f t="shared" si="3"/>
        <v/>
      </c>
      <c r="E45" s="352">
        <f>SUMIF('Correspondance GFC OP@LE'!$F$9:$F$331,A45,'Correspondance GFC OP@LE'!$H$9:$H$331)</f>
        <v>0</v>
      </c>
      <c r="F45" s="352">
        <f>SUMIF('Correspondance GFC OP@LE'!$F$9:$F$331,A45,'Correspondance GFC OP@LE'!$I$9:$I$331)</f>
        <v>0</v>
      </c>
      <c r="G45" s="353" t="s">
        <v>525</v>
      </c>
    </row>
    <row r="46" spans="1:7" x14ac:dyDescent="0.3">
      <c r="A46" s="356" t="s">
        <v>582</v>
      </c>
      <c r="B46" s="355" t="s">
        <v>83</v>
      </c>
      <c r="C46" s="352" t="str">
        <f t="shared" si="2"/>
        <v/>
      </c>
      <c r="D46" s="352" t="str">
        <f t="shared" si="3"/>
        <v/>
      </c>
      <c r="E46" s="352">
        <f>SUMIF('Correspondance GFC OP@LE'!$F$9:$F$331,A46,'Correspondance GFC OP@LE'!$H$9:$H$331)</f>
        <v>0</v>
      </c>
      <c r="F46" s="352">
        <f>SUMIF('Correspondance GFC OP@LE'!$F$9:$F$331,A46,'Correspondance GFC OP@LE'!$I$9:$I$331)</f>
        <v>0</v>
      </c>
      <c r="G46" s="353" t="s">
        <v>525</v>
      </c>
    </row>
    <row r="47" spans="1:7" ht="28.8" x14ac:dyDescent="0.3">
      <c r="A47" s="356" t="s">
        <v>583</v>
      </c>
      <c r="B47" s="355" t="s">
        <v>84</v>
      </c>
      <c r="C47" s="352" t="str">
        <f t="shared" si="2"/>
        <v/>
      </c>
      <c r="D47" s="352" t="str">
        <f t="shared" si="3"/>
        <v/>
      </c>
      <c r="E47" s="352">
        <f>SUMIF('Correspondance GFC OP@LE'!$F$9:$F$331,A47,'Correspondance GFC OP@LE'!$H$9:$H$331)</f>
        <v>0</v>
      </c>
      <c r="F47" s="352">
        <f>SUMIF('Correspondance GFC OP@LE'!$F$9:$F$331,A47,'Correspondance GFC OP@LE'!$I$9:$I$331)</f>
        <v>0</v>
      </c>
      <c r="G47" s="353" t="s">
        <v>525</v>
      </c>
    </row>
    <row r="48" spans="1:7" x14ac:dyDescent="0.3">
      <c r="A48" s="356" t="s">
        <v>584</v>
      </c>
      <c r="B48" s="355" t="s">
        <v>86</v>
      </c>
      <c r="C48" s="352" t="str">
        <f t="shared" si="2"/>
        <v/>
      </c>
      <c r="D48" s="352" t="str">
        <f t="shared" si="3"/>
        <v/>
      </c>
      <c r="E48" s="352">
        <f>SUMIF('Correspondance GFC OP@LE'!$F$9:$F$331,A48,'Correspondance GFC OP@LE'!$H$9:$H$331)</f>
        <v>0</v>
      </c>
      <c r="F48" s="352">
        <f>SUMIF('Correspondance GFC OP@LE'!$F$9:$F$331,A48,'Correspondance GFC OP@LE'!$I$9:$I$331)</f>
        <v>0</v>
      </c>
      <c r="G48" s="353" t="s">
        <v>525</v>
      </c>
    </row>
    <row r="49" spans="1:7" ht="28.8" x14ac:dyDescent="0.3">
      <c r="A49" s="356" t="s">
        <v>585</v>
      </c>
      <c r="B49" s="355" t="s">
        <v>88</v>
      </c>
      <c r="C49" s="352" t="str">
        <f t="shared" si="2"/>
        <v/>
      </c>
      <c r="D49" s="352" t="str">
        <f t="shared" si="3"/>
        <v/>
      </c>
      <c r="E49" s="352">
        <f>SUMIF('Correspondance GFC OP@LE'!$F$9:$F$331,A49,'Correspondance GFC OP@LE'!$H$9:$H$331)</f>
        <v>0</v>
      </c>
      <c r="F49" s="352">
        <f>SUMIF('Correspondance GFC OP@LE'!$F$9:$F$331,A49,'Correspondance GFC OP@LE'!$I$9:$I$331)</f>
        <v>0</v>
      </c>
      <c r="G49" s="353" t="s">
        <v>525</v>
      </c>
    </row>
    <row r="50" spans="1:7" x14ac:dyDescent="0.3">
      <c r="A50" s="356" t="s">
        <v>586</v>
      </c>
      <c r="B50" s="355" t="s">
        <v>90</v>
      </c>
      <c r="C50" s="352" t="str">
        <f t="shared" si="2"/>
        <v/>
      </c>
      <c r="D50" s="352" t="str">
        <f t="shared" si="3"/>
        <v/>
      </c>
      <c r="E50" s="352">
        <f>SUMIF('Correspondance GFC OP@LE'!$F$9:$F$331,A50,'Correspondance GFC OP@LE'!$H$9:$H$331)</f>
        <v>0</v>
      </c>
      <c r="F50" s="352">
        <f>SUMIF('Correspondance GFC OP@LE'!$F$9:$F$331,A50,'Correspondance GFC OP@LE'!$I$9:$I$331)</f>
        <v>0</v>
      </c>
      <c r="G50" s="353" t="s">
        <v>525</v>
      </c>
    </row>
    <row r="51" spans="1:7" x14ac:dyDescent="0.3">
      <c r="A51" s="356" t="s">
        <v>587</v>
      </c>
      <c r="B51" s="355" t="s">
        <v>92</v>
      </c>
      <c r="C51" s="352" t="str">
        <f t="shared" si="2"/>
        <v/>
      </c>
      <c r="D51" s="352" t="str">
        <f t="shared" si="3"/>
        <v/>
      </c>
      <c r="E51" s="352">
        <f>SUMIF('Correspondance GFC OP@LE'!$F$9:$F$331,A51,'Correspondance GFC OP@LE'!$H$9:$H$331)</f>
        <v>0</v>
      </c>
      <c r="F51" s="352">
        <f>SUMIF('Correspondance GFC OP@LE'!$F$9:$F$331,A51,'Correspondance GFC OP@LE'!$I$9:$I$331)</f>
        <v>0</v>
      </c>
      <c r="G51" s="353" t="s">
        <v>525</v>
      </c>
    </row>
    <row r="52" spans="1:7" ht="28.8" x14ac:dyDescent="0.3">
      <c r="A52" s="356" t="s">
        <v>588</v>
      </c>
      <c r="B52" s="355" t="s">
        <v>94</v>
      </c>
      <c r="C52" s="352" t="str">
        <f t="shared" si="2"/>
        <v/>
      </c>
      <c r="D52" s="352" t="str">
        <f t="shared" si="3"/>
        <v/>
      </c>
      <c r="E52" s="352">
        <f>SUMIF('Correspondance GFC OP@LE'!$F$9:$F$331,A52,'Correspondance GFC OP@LE'!$H$9:$H$331)</f>
        <v>0</v>
      </c>
      <c r="F52" s="352">
        <f>SUMIF('Correspondance GFC OP@LE'!$F$9:$F$331,A52,'Correspondance GFC OP@LE'!$I$9:$I$331)</f>
        <v>0</v>
      </c>
      <c r="G52" s="353" t="s">
        <v>525</v>
      </c>
    </row>
    <row r="53" spans="1:7" x14ac:dyDescent="0.3">
      <c r="A53" s="356" t="s">
        <v>589</v>
      </c>
      <c r="B53" s="355" t="s">
        <v>96</v>
      </c>
      <c r="C53" s="352" t="str">
        <f t="shared" si="2"/>
        <v/>
      </c>
      <c r="D53" s="352" t="str">
        <f t="shared" si="3"/>
        <v/>
      </c>
      <c r="E53" s="352">
        <f>SUMIF('Correspondance GFC OP@LE'!$F$9:$F$331,A53,'Correspondance GFC OP@LE'!$H$9:$H$331)</f>
        <v>0</v>
      </c>
      <c r="F53" s="352">
        <f>SUMIF('Correspondance GFC OP@LE'!$F$9:$F$331,A53,'Correspondance GFC OP@LE'!$I$9:$I$331)</f>
        <v>0</v>
      </c>
      <c r="G53" s="353" t="s">
        <v>525</v>
      </c>
    </row>
    <row r="54" spans="1:7" x14ac:dyDescent="0.3">
      <c r="A54" s="356" t="s">
        <v>590</v>
      </c>
      <c r="B54" s="355" t="s">
        <v>98</v>
      </c>
      <c r="C54" s="352" t="str">
        <f t="shared" si="2"/>
        <v/>
      </c>
      <c r="D54" s="352" t="str">
        <f t="shared" si="3"/>
        <v/>
      </c>
      <c r="E54" s="352">
        <f>SUMIF('Correspondance GFC OP@LE'!$F$9:$F$331,A54,'Correspondance GFC OP@LE'!$H$9:$H$331)</f>
        <v>0</v>
      </c>
      <c r="F54" s="352">
        <f>SUMIF('Correspondance GFC OP@LE'!$F$9:$F$331,A54,'Correspondance GFC OP@LE'!$I$9:$I$331)</f>
        <v>0</v>
      </c>
      <c r="G54" s="353" t="s">
        <v>525</v>
      </c>
    </row>
    <row r="55" spans="1:7" ht="43.2" x14ac:dyDescent="0.3">
      <c r="A55" s="356" t="s">
        <v>591</v>
      </c>
      <c r="B55" s="355" t="s">
        <v>100</v>
      </c>
      <c r="C55" s="352" t="str">
        <f t="shared" si="2"/>
        <v/>
      </c>
      <c r="D55" s="352" t="str">
        <f t="shared" si="3"/>
        <v/>
      </c>
      <c r="E55" s="352">
        <f>SUMIF('Correspondance GFC OP@LE'!$F$9:$F$331,A55,'Correspondance GFC OP@LE'!$H$9:$H$331)</f>
        <v>0</v>
      </c>
      <c r="F55" s="352">
        <f>SUMIF('Correspondance GFC OP@LE'!$F$9:$F$331,A55,'Correspondance GFC OP@LE'!$I$9:$I$331)</f>
        <v>0</v>
      </c>
      <c r="G55" s="353" t="s">
        <v>525</v>
      </c>
    </row>
    <row r="56" spans="1:7" x14ac:dyDescent="0.3">
      <c r="A56" s="356" t="s">
        <v>592</v>
      </c>
      <c r="B56" s="355" t="s">
        <v>102</v>
      </c>
      <c r="C56" s="352" t="str">
        <f t="shared" si="2"/>
        <v/>
      </c>
      <c r="D56" s="352" t="str">
        <f t="shared" si="3"/>
        <v/>
      </c>
      <c r="E56" s="352">
        <f>SUMIF('Correspondance GFC OP@LE'!$F$9:$F$331,A56,'Correspondance GFC OP@LE'!$H$9:$H$331)</f>
        <v>0</v>
      </c>
      <c r="F56" s="352">
        <f>SUMIF('Correspondance GFC OP@LE'!$F$9:$F$331,A56,'Correspondance GFC OP@LE'!$I$9:$I$331)</f>
        <v>0</v>
      </c>
      <c r="G56" s="353" t="s">
        <v>525</v>
      </c>
    </row>
    <row r="57" spans="1:7" x14ac:dyDescent="0.3">
      <c r="A57" s="356" t="s">
        <v>593</v>
      </c>
      <c r="B57" s="355" t="s">
        <v>104</v>
      </c>
      <c r="C57" s="352" t="str">
        <f t="shared" si="2"/>
        <v/>
      </c>
      <c r="D57" s="352" t="str">
        <f t="shared" si="3"/>
        <v/>
      </c>
      <c r="E57" s="352">
        <f>SUMIF('Correspondance GFC OP@LE'!$F$9:$F$331,A57,'Correspondance GFC OP@LE'!$H$9:$H$331)</f>
        <v>0</v>
      </c>
      <c r="F57" s="352">
        <f>SUMIF('Correspondance GFC OP@LE'!$F$9:$F$331,A57,'Correspondance GFC OP@LE'!$I$9:$I$331)</f>
        <v>0</v>
      </c>
      <c r="G57" s="353" t="s">
        <v>525</v>
      </c>
    </row>
    <row r="58" spans="1:7" x14ac:dyDescent="0.3">
      <c r="A58" s="356" t="s">
        <v>594</v>
      </c>
      <c r="B58" s="355" t="s">
        <v>106</v>
      </c>
      <c r="C58" s="352" t="str">
        <f t="shared" si="2"/>
        <v/>
      </c>
      <c r="D58" s="352" t="str">
        <f t="shared" si="3"/>
        <v/>
      </c>
      <c r="E58" s="352">
        <f>SUMIF('Correspondance GFC OP@LE'!$F$9:$F$331,A58,'Correspondance GFC OP@LE'!$H$9:$H$331)</f>
        <v>0</v>
      </c>
      <c r="F58" s="352">
        <f>SUMIF('Correspondance GFC OP@LE'!$F$9:$F$331,A58,'Correspondance GFC OP@LE'!$I$9:$I$331)</f>
        <v>0</v>
      </c>
      <c r="G58" s="353" t="s">
        <v>525</v>
      </c>
    </row>
    <row r="59" spans="1:7" x14ac:dyDescent="0.3">
      <c r="A59" s="356" t="s">
        <v>595</v>
      </c>
      <c r="B59" s="355" t="s">
        <v>596</v>
      </c>
      <c r="C59" s="352" t="str">
        <f t="shared" si="2"/>
        <v/>
      </c>
      <c r="D59" s="352" t="str">
        <f t="shared" si="3"/>
        <v/>
      </c>
      <c r="E59" s="352">
        <f>SUMIF('Correspondance GFC OP@LE'!$F$9:$F$331,A59,'Correspondance GFC OP@LE'!$H$9:$H$331)</f>
        <v>0</v>
      </c>
      <c r="F59" s="352">
        <f>SUMIF('Correspondance GFC OP@LE'!$F$9:$F$331,A59,'Correspondance GFC OP@LE'!$I$9:$I$331)</f>
        <v>0</v>
      </c>
      <c r="G59" s="353" t="s">
        <v>525</v>
      </c>
    </row>
    <row r="60" spans="1:7" x14ac:dyDescent="0.3">
      <c r="A60" s="356" t="s">
        <v>597</v>
      </c>
      <c r="B60" s="355" t="s">
        <v>598</v>
      </c>
      <c r="C60" s="352" t="str">
        <f t="shared" si="2"/>
        <v/>
      </c>
      <c r="D60" s="352" t="str">
        <f t="shared" si="3"/>
        <v/>
      </c>
      <c r="E60" s="352">
        <f>SUMIF('Correspondance GFC OP@LE'!$F$9:$F$331,A60,'Correspondance GFC OP@LE'!$H$9:$H$331)</f>
        <v>0</v>
      </c>
      <c r="F60" s="352">
        <f>SUMIF('Correspondance GFC OP@LE'!$F$9:$F$331,A60,'Correspondance GFC OP@LE'!$I$9:$I$331)</f>
        <v>0</v>
      </c>
      <c r="G60" s="353" t="s">
        <v>525</v>
      </c>
    </row>
    <row r="61" spans="1:7" x14ac:dyDescent="0.3">
      <c r="A61" s="356" t="s">
        <v>599</v>
      </c>
      <c r="B61" s="355" t="s">
        <v>600</v>
      </c>
      <c r="C61" s="352" t="str">
        <f t="shared" si="2"/>
        <v/>
      </c>
      <c r="D61" s="352" t="str">
        <f t="shared" si="3"/>
        <v/>
      </c>
      <c r="E61" s="352">
        <f>SUMIF('Correspondance GFC OP@LE'!$F$9:$F$331,A61,'Correspondance GFC OP@LE'!$H$9:$H$331)</f>
        <v>0</v>
      </c>
      <c r="F61" s="352">
        <f>SUMIF('Correspondance GFC OP@LE'!$F$9:$F$331,A61,'Correspondance GFC OP@LE'!$I$9:$I$331)</f>
        <v>0</v>
      </c>
      <c r="G61" s="353" t="s">
        <v>525</v>
      </c>
    </row>
    <row r="62" spans="1:7" x14ac:dyDescent="0.3">
      <c r="A62" s="356" t="s">
        <v>601</v>
      </c>
      <c r="B62" s="355" t="s">
        <v>112</v>
      </c>
      <c r="C62" s="352" t="str">
        <f t="shared" si="2"/>
        <v/>
      </c>
      <c r="D62" s="352" t="str">
        <f t="shared" si="3"/>
        <v/>
      </c>
      <c r="E62" s="352">
        <f>SUMIF('Correspondance GFC OP@LE'!$F$9:$F$331,A62,'Correspondance GFC OP@LE'!$H$9:$H$331)</f>
        <v>0</v>
      </c>
      <c r="F62" s="352">
        <f>SUMIF('Correspondance GFC OP@LE'!$F$9:$F$331,A62,'Correspondance GFC OP@LE'!$I$9:$I$331)</f>
        <v>0</v>
      </c>
      <c r="G62" s="353" t="s">
        <v>577</v>
      </c>
    </row>
    <row r="63" spans="1:7" ht="28.8" x14ac:dyDescent="0.3">
      <c r="A63" s="356" t="s">
        <v>602</v>
      </c>
      <c r="B63" s="355" t="s">
        <v>114</v>
      </c>
      <c r="C63" s="352" t="str">
        <f t="shared" si="2"/>
        <v/>
      </c>
      <c r="D63" s="352" t="str">
        <f t="shared" si="3"/>
        <v/>
      </c>
      <c r="E63" s="352">
        <f>SUMIF('Correspondance GFC OP@LE'!$F$9:$F$331,A63,'Correspondance GFC OP@LE'!$H$9:$H$331)</f>
        <v>0</v>
      </c>
      <c r="F63" s="352">
        <f>SUMIF('Correspondance GFC OP@LE'!$F$9:$F$331,A63,'Correspondance GFC OP@LE'!$I$9:$I$331)</f>
        <v>0</v>
      </c>
      <c r="G63" s="353" t="s">
        <v>577</v>
      </c>
    </row>
    <row r="64" spans="1:7" ht="28.8" x14ac:dyDescent="0.3">
      <c r="A64" s="356" t="s">
        <v>603</v>
      </c>
      <c r="B64" s="355" t="s">
        <v>116</v>
      </c>
      <c r="C64" s="352" t="str">
        <f t="shared" si="2"/>
        <v/>
      </c>
      <c r="D64" s="352" t="str">
        <f t="shared" si="3"/>
        <v/>
      </c>
      <c r="E64" s="352">
        <f>SUMIF('Correspondance GFC OP@LE'!$F$9:$F$331,A64,'Correspondance GFC OP@LE'!$H$9:$H$331)</f>
        <v>0</v>
      </c>
      <c r="F64" s="352">
        <f>SUMIF('Correspondance GFC OP@LE'!$F$9:$F$331,A64,'Correspondance GFC OP@LE'!$I$9:$I$331)</f>
        <v>0</v>
      </c>
      <c r="G64" s="353" t="s">
        <v>525</v>
      </c>
    </row>
    <row r="65" spans="1:7" ht="28.8" x14ac:dyDescent="0.3">
      <c r="A65" s="356" t="s">
        <v>604</v>
      </c>
      <c r="B65" s="355" t="s">
        <v>118</v>
      </c>
      <c r="C65" s="352" t="str">
        <f t="shared" si="2"/>
        <v/>
      </c>
      <c r="D65" s="352" t="str">
        <f t="shared" si="3"/>
        <v/>
      </c>
      <c r="E65" s="352">
        <f>SUMIF('Correspondance GFC OP@LE'!$F$9:$F$331,A65,'Correspondance GFC OP@LE'!$H$9:$H$331)</f>
        <v>0</v>
      </c>
      <c r="F65" s="352">
        <f>SUMIF('Correspondance GFC OP@LE'!$F$9:$F$331,A65,'Correspondance GFC OP@LE'!$I$9:$I$331)</f>
        <v>0</v>
      </c>
      <c r="G65" s="353" t="s">
        <v>525</v>
      </c>
    </row>
    <row r="66" spans="1:7" x14ac:dyDescent="0.3">
      <c r="A66" s="356" t="s">
        <v>605</v>
      </c>
      <c r="B66" s="355" t="s">
        <v>120</v>
      </c>
      <c r="C66" s="352" t="str">
        <f t="shared" si="2"/>
        <v/>
      </c>
      <c r="D66" s="352" t="str">
        <f t="shared" si="3"/>
        <v/>
      </c>
      <c r="E66" s="352">
        <f>SUMIF('Correspondance GFC OP@LE'!$F$9:$F$331,A66,'Correspondance GFC OP@LE'!$H$9:$H$331)</f>
        <v>0</v>
      </c>
      <c r="F66" s="352">
        <f>SUMIF('Correspondance GFC OP@LE'!$F$9:$F$331,A66,'Correspondance GFC OP@LE'!$I$9:$I$331)</f>
        <v>0</v>
      </c>
      <c r="G66" s="353" t="s">
        <v>525</v>
      </c>
    </row>
    <row r="67" spans="1:7" x14ac:dyDescent="0.3">
      <c r="A67" s="356" t="s">
        <v>606</v>
      </c>
      <c r="B67" s="355" t="s">
        <v>121</v>
      </c>
      <c r="C67" s="352" t="str">
        <f t="shared" si="2"/>
        <v/>
      </c>
      <c r="D67" s="352" t="str">
        <f t="shared" si="3"/>
        <v/>
      </c>
      <c r="E67" s="352">
        <f>SUMIF('Correspondance GFC OP@LE'!$F$9:$F$331,A67,'Correspondance GFC OP@LE'!$H$9:$H$331)</f>
        <v>0</v>
      </c>
      <c r="F67" s="352">
        <f>SUMIF('Correspondance GFC OP@LE'!$F$9:$F$331,A67,'Correspondance GFC OP@LE'!$I$9:$I$331)</f>
        <v>0</v>
      </c>
      <c r="G67" s="353" t="s">
        <v>525</v>
      </c>
    </row>
    <row r="68" spans="1:7" x14ac:dyDescent="0.3">
      <c r="A68" s="356" t="s">
        <v>607</v>
      </c>
      <c r="B68" s="355" t="s">
        <v>122</v>
      </c>
      <c r="C68" s="352" t="str">
        <f t="shared" ref="C68:C93" si="4">IF(E68&gt;F68,E68-F68,"")</f>
        <v/>
      </c>
      <c r="D68" s="352" t="str">
        <f t="shared" ref="D68:D93" si="5">IF(F68&gt;E68,F68-E68,"")</f>
        <v/>
      </c>
      <c r="E68" s="352">
        <f>SUMIF('Correspondance GFC OP@LE'!$F$9:$F$331,A68,'Correspondance GFC OP@LE'!$H$9:$H$331)</f>
        <v>0</v>
      </c>
      <c r="F68" s="352">
        <f>SUMIF('Correspondance GFC OP@LE'!$F$9:$F$331,A68,'Correspondance GFC OP@LE'!$I$9:$I$331)</f>
        <v>0</v>
      </c>
      <c r="G68" s="353" t="s">
        <v>525</v>
      </c>
    </row>
    <row r="69" spans="1:7" x14ac:dyDescent="0.3">
      <c r="A69" s="356" t="s">
        <v>608</v>
      </c>
      <c r="B69" s="355" t="s">
        <v>125</v>
      </c>
      <c r="C69" s="352" t="str">
        <f t="shared" si="4"/>
        <v/>
      </c>
      <c r="D69" s="352" t="str">
        <f t="shared" si="5"/>
        <v/>
      </c>
      <c r="E69" s="352">
        <f>SUMIF('Correspondance GFC OP@LE'!$F$9:$F$331,A69,'Correspondance GFC OP@LE'!$H$9:$H$331)</f>
        <v>0</v>
      </c>
      <c r="F69" s="352">
        <f>SUMIF('Correspondance GFC OP@LE'!$F$9:$F$331,A69,'Correspondance GFC OP@LE'!$I$9:$I$331)</f>
        <v>0</v>
      </c>
      <c r="G69" s="353" t="s">
        <v>525</v>
      </c>
    </row>
    <row r="70" spans="1:7" ht="28.8" x14ac:dyDescent="0.3">
      <c r="A70" s="356" t="s">
        <v>609</v>
      </c>
      <c r="B70" s="355" t="s">
        <v>126</v>
      </c>
      <c r="C70" s="352" t="str">
        <f t="shared" si="4"/>
        <v/>
      </c>
      <c r="D70" s="352" t="str">
        <f t="shared" si="5"/>
        <v/>
      </c>
      <c r="E70" s="352">
        <f>SUMIF('Correspondance GFC OP@LE'!$F$9:$F$331,A70,'Correspondance GFC OP@LE'!$H$9:$H$331)</f>
        <v>0</v>
      </c>
      <c r="F70" s="352">
        <f>SUMIF('Correspondance GFC OP@LE'!$F$9:$F$331,A70,'Correspondance GFC OP@LE'!$I$9:$I$331)</f>
        <v>0</v>
      </c>
      <c r="G70" s="353" t="s">
        <v>525</v>
      </c>
    </row>
    <row r="71" spans="1:7" x14ac:dyDescent="0.3">
      <c r="A71" s="356" t="s">
        <v>610</v>
      </c>
      <c r="B71" s="355" t="s">
        <v>127</v>
      </c>
      <c r="C71" s="352" t="str">
        <f t="shared" si="4"/>
        <v/>
      </c>
      <c r="D71" s="352" t="str">
        <f t="shared" si="5"/>
        <v/>
      </c>
      <c r="E71" s="352">
        <f>SUMIF('Correspondance GFC OP@LE'!$F$9:$F$331,A71,'Correspondance GFC OP@LE'!$H$9:$H$331)</f>
        <v>0</v>
      </c>
      <c r="F71" s="352">
        <f>SUMIF('Correspondance GFC OP@LE'!$F$9:$F$331,A71,'Correspondance GFC OP@LE'!$I$9:$I$331)</f>
        <v>0</v>
      </c>
      <c r="G71" s="353" t="s">
        <v>525</v>
      </c>
    </row>
    <row r="72" spans="1:7" x14ac:dyDescent="0.3">
      <c r="A72" s="356" t="s">
        <v>611</v>
      </c>
      <c r="B72" s="355" t="s">
        <v>128</v>
      </c>
      <c r="C72" s="352" t="str">
        <f t="shared" si="4"/>
        <v/>
      </c>
      <c r="D72" s="352" t="str">
        <f t="shared" si="5"/>
        <v/>
      </c>
      <c r="E72" s="352">
        <f>SUMIF('Correspondance GFC OP@LE'!$F$9:$F$331,A72,'Correspondance GFC OP@LE'!$H$9:$H$331)</f>
        <v>0</v>
      </c>
      <c r="F72" s="352">
        <f>SUMIF('Correspondance GFC OP@LE'!$F$9:$F$331,A72,'Correspondance GFC OP@LE'!$I$9:$I$331)</f>
        <v>0</v>
      </c>
      <c r="G72" s="353" t="s">
        <v>525</v>
      </c>
    </row>
    <row r="73" spans="1:7" x14ac:dyDescent="0.3">
      <c r="A73" s="356" t="s">
        <v>612</v>
      </c>
      <c r="B73" s="355" t="s">
        <v>129</v>
      </c>
      <c r="C73" s="352" t="str">
        <f t="shared" si="4"/>
        <v/>
      </c>
      <c r="D73" s="352" t="str">
        <f t="shared" si="5"/>
        <v/>
      </c>
      <c r="E73" s="352">
        <f>SUMIF('Correspondance GFC OP@LE'!$F$9:$F$331,A73,'Correspondance GFC OP@LE'!$H$9:$H$331)</f>
        <v>0</v>
      </c>
      <c r="F73" s="352">
        <f>SUMIF('Correspondance GFC OP@LE'!$F$9:$F$331,A73,'Correspondance GFC OP@LE'!$I$9:$I$331)</f>
        <v>0</v>
      </c>
      <c r="G73" s="353" t="s">
        <v>525</v>
      </c>
    </row>
    <row r="74" spans="1:7" ht="28.8" x14ac:dyDescent="0.3">
      <c r="A74" s="356" t="s">
        <v>613</v>
      </c>
      <c r="B74" s="355" t="s">
        <v>130</v>
      </c>
      <c r="C74" s="352" t="str">
        <f t="shared" si="4"/>
        <v/>
      </c>
      <c r="D74" s="352" t="str">
        <f t="shared" si="5"/>
        <v/>
      </c>
      <c r="E74" s="352">
        <f>SUMIF('Correspondance GFC OP@LE'!$F$9:$F$331,A74,'Correspondance GFC OP@LE'!$H$9:$H$331)</f>
        <v>0</v>
      </c>
      <c r="F74" s="352">
        <f>SUMIF('Correspondance GFC OP@LE'!$F$9:$F$331,A74,'Correspondance GFC OP@LE'!$I$9:$I$331)</f>
        <v>0</v>
      </c>
      <c r="G74" s="353" t="s">
        <v>525</v>
      </c>
    </row>
    <row r="75" spans="1:7" x14ac:dyDescent="0.3">
      <c r="A75" s="356" t="s">
        <v>614</v>
      </c>
      <c r="B75" s="355" t="s">
        <v>137</v>
      </c>
      <c r="C75" s="352" t="str">
        <f t="shared" si="4"/>
        <v/>
      </c>
      <c r="D75" s="352" t="str">
        <f t="shared" si="5"/>
        <v/>
      </c>
      <c r="E75" s="352">
        <f>SUMIF('Correspondance GFC OP@LE'!$F$9:$F$331,A75,'Correspondance GFC OP@LE'!$H$9:$H$331)</f>
        <v>0</v>
      </c>
      <c r="F75" s="352">
        <f>SUMIF('Correspondance GFC OP@LE'!$F$9:$F$331,A75,'Correspondance GFC OP@LE'!$I$9:$I$331)</f>
        <v>0</v>
      </c>
      <c r="G75" s="353" t="s">
        <v>525</v>
      </c>
    </row>
    <row r="76" spans="1:7" x14ac:dyDescent="0.3">
      <c r="A76" s="356" t="s">
        <v>615</v>
      </c>
      <c r="B76" s="355" t="s">
        <v>138</v>
      </c>
      <c r="C76" s="352" t="str">
        <f t="shared" si="4"/>
        <v/>
      </c>
      <c r="D76" s="352" t="str">
        <f t="shared" si="5"/>
        <v/>
      </c>
      <c r="E76" s="352">
        <f>SUMIF('Correspondance GFC OP@LE'!$F$9:$F$331,A76,'Correspondance GFC OP@LE'!$H$9:$H$331)</f>
        <v>0</v>
      </c>
      <c r="F76" s="352">
        <f>SUMIF('Correspondance GFC OP@LE'!$F$9:$F$331,A76,'Correspondance GFC OP@LE'!$I$9:$I$331)</f>
        <v>0</v>
      </c>
      <c r="G76" s="353" t="s">
        <v>525</v>
      </c>
    </row>
    <row r="77" spans="1:7" x14ac:dyDescent="0.3">
      <c r="A77" s="356" t="s">
        <v>616</v>
      </c>
      <c r="B77" s="355" t="s">
        <v>139</v>
      </c>
      <c r="C77" s="352" t="str">
        <f t="shared" si="4"/>
        <v/>
      </c>
      <c r="D77" s="352" t="str">
        <f t="shared" si="5"/>
        <v/>
      </c>
      <c r="E77" s="352">
        <f>SUMIF('Correspondance GFC OP@LE'!$F$9:$F$331,A77,'Correspondance GFC OP@LE'!$H$9:$H$331)</f>
        <v>0</v>
      </c>
      <c r="F77" s="352">
        <f>SUMIF('Correspondance GFC OP@LE'!$F$9:$F$331,A77,'Correspondance GFC OP@LE'!$I$9:$I$331)</f>
        <v>0</v>
      </c>
      <c r="G77" s="353" t="s">
        <v>525</v>
      </c>
    </row>
    <row r="78" spans="1:7" x14ac:dyDescent="0.3">
      <c r="A78" s="356" t="s">
        <v>617</v>
      </c>
      <c r="B78" s="355" t="s">
        <v>140</v>
      </c>
      <c r="C78" s="352" t="str">
        <f t="shared" si="4"/>
        <v/>
      </c>
      <c r="D78" s="352" t="str">
        <f t="shared" si="5"/>
        <v/>
      </c>
      <c r="E78" s="352">
        <f>SUMIF('Correspondance GFC OP@LE'!$F$9:$F$331,A78,'Correspondance GFC OP@LE'!$H$9:$H$331)</f>
        <v>0</v>
      </c>
      <c r="F78" s="352">
        <f>SUMIF('Correspondance GFC OP@LE'!$F$9:$F$331,A78,'Correspondance GFC OP@LE'!$I$9:$I$331)</f>
        <v>0</v>
      </c>
      <c r="G78" s="353" t="s">
        <v>525</v>
      </c>
    </row>
    <row r="79" spans="1:7" x14ac:dyDescent="0.3">
      <c r="A79" s="350" t="s">
        <v>618</v>
      </c>
      <c r="B79" s="357" t="s">
        <v>619</v>
      </c>
      <c r="C79" s="352" t="str">
        <f t="shared" si="4"/>
        <v/>
      </c>
      <c r="D79" s="352" t="str">
        <f t="shared" si="5"/>
        <v/>
      </c>
      <c r="E79" s="352">
        <f>SUMIF('Correspondance GFC OP@LE'!$F$9:$F$331,A79,'Correspondance GFC OP@LE'!$H$9:$H$331)</f>
        <v>0</v>
      </c>
      <c r="F79" s="352">
        <f>SUMIF('Correspondance GFC OP@LE'!$F$9:$F$331,A79,'Correspondance GFC OP@LE'!$I$9:$I$331)</f>
        <v>0</v>
      </c>
      <c r="G79" s="353" t="s">
        <v>525</v>
      </c>
    </row>
    <row r="80" spans="1:7" x14ac:dyDescent="0.3">
      <c r="A80" s="356" t="s">
        <v>620</v>
      </c>
      <c r="B80" s="355" t="s">
        <v>165</v>
      </c>
      <c r="C80" s="352" t="str">
        <f t="shared" si="4"/>
        <v/>
      </c>
      <c r="D80" s="352" t="str">
        <f t="shared" si="5"/>
        <v/>
      </c>
      <c r="E80" s="352">
        <f>SUMIF('Correspondance GFC OP@LE'!$F$9:$F$331,A80,'Correspondance GFC OP@LE'!$H$9:$H$331)</f>
        <v>0</v>
      </c>
      <c r="F80" s="352">
        <f>SUMIF('Correspondance GFC OP@LE'!$F$9:$F$331,A80,'Correspondance GFC OP@LE'!$I$9:$I$331)</f>
        <v>0</v>
      </c>
      <c r="G80" s="353" t="s">
        <v>525</v>
      </c>
    </row>
    <row r="81" spans="1:7" x14ac:dyDescent="0.3">
      <c r="A81" s="356" t="s">
        <v>621</v>
      </c>
      <c r="B81" s="355" t="s">
        <v>166</v>
      </c>
      <c r="C81" s="352" t="str">
        <f t="shared" si="4"/>
        <v/>
      </c>
      <c r="D81" s="352" t="str">
        <f t="shared" si="5"/>
        <v/>
      </c>
      <c r="E81" s="352">
        <f>SUMIF('Correspondance GFC OP@LE'!$F$9:$F$331,A81,'Correspondance GFC OP@LE'!$H$9:$H$331)</f>
        <v>0</v>
      </c>
      <c r="F81" s="352">
        <f>SUMIF('Correspondance GFC OP@LE'!$F$9:$F$331,A81,'Correspondance GFC OP@LE'!$I$9:$I$331)</f>
        <v>0</v>
      </c>
      <c r="G81" s="353" t="s">
        <v>525</v>
      </c>
    </row>
    <row r="82" spans="1:7" x14ac:dyDescent="0.3">
      <c r="A82" s="356" t="s">
        <v>622</v>
      </c>
      <c r="B82" s="355" t="s">
        <v>167</v>
      </c>
      <c r="C82" s="352" t="str">
        <f t="shared" si="4"/>
        <v/>
      </c>
      <c r="D82" s="352" t="str">
        <f t="shared" si="5"/>
        <v/>
      </c>
      <c r="E82" s="352">
        <f>SUMIF('Correspondance GFC OP@LE'!$F$9:$F$331,A82,'Correspondance GFC OP@LE'!$H$9:$H$331)</f>
        <v>0</v>
      </c>
      <c r="F82" s="352">
        <f>SUMIF('Correspondance GFC OP@LE'!$F$9:$F$331,A82,'Correspondance GFC OP@LE'!$I$9:$I$331)</f>
        <v>0</v>
      </c>
      <c r="G82" s="353" t="s">
        <v>525</v>
      </c>
    </row>
    <row r="83" spans="1:7" ht="28.8" x14ac:dyDescent="0.3">
      <c r="A83" s="356" t="s">
        <v>623</v>
      </c>
      <c r="B83" s="355" t="s">
        <v>168</v>
      </c>
      <c r="C83" s="352" t="str">
        <f t="shared" si="4"/>
        <v/>
      </c>
      <c r="D83" s="352" t="str">
        <f t="shared" si="5"/>
        <v/>
      </c>
      <c r="E83" s="352">
        <f>SUMIF('Correspondance GFC OP@LE'!$F$9:$F$331,A83,'Correspondance GFC OP@LE'!$H$9:$H$331)</f>
        <v>0</v>
      </c>
      <c r="F83" s="352">
        <f>SUMIF('Correspondance GFC OP@LE'!$F$9:$F$331,A83,'Correspondance GFC OP@LE'!$I$9:$I$331)</f>
        <v>0</v>
      </c>
      <c r="G83" s="353" t="s">
        <v>525</v>
      </c>
    </row>
    <row r="84" spans="1:7" x14ac:dyDescent="0.3">
      <c r="A84" s="356" t="s">
        <v>624</v>
      </c>
      <c r="B84" s="355" t="s">
        <v>169</v>
      </c>
      <c r="C84" s="352" t="str">
        <f t="shared" si="4"/>
        <v/>
      </c>
      <c r="D84" s="352" t="str">
        <f t="shared" si="5"/>
        <v/>
      </c>
      <c r="E84" s="352">
        <f>SUMIF('Correspondance GFC OP@LE'!$F$9:$F$331,A84,'Correspondance GFC OP@LE'!$H$9:$H$331)</f>
        <v>0</v>
      </c>
      <c r="F84" s="352">
        <f>SUMIF('Correspondance GFC OP@LE'!$F$9:$F$331,A84,'Correspondance GFC OP@LE'!$I$9:$I$331)</f>
        <v>0</v>
      </c>
      <c r="G84" s="353" t="s">
        <v>525</v>
      </c>
    </row>
    <row r="85" spans="1:7" x14ac:dyDescent="0.3">
      <c r="A85" s="356" t="s">
        <v>625</v>
      </c>
      <c r="B85" s="355" t="s">
        <v>171</v>
      </c>
      <c r="C85" s="352" t="str">
        <f t="shared" si="4"/>
        <v/>
      </c>
      <c r="D85" s="352" t="str">
        <f t="shared" si="5"/>
        <v/>
      </c>
      <c r="E85" s="352">
        <f>SUMIF('Correspondance GFC OP@LE'!$F$9:$F$331,A85,'Correspondance GFC OP@LE'!$H$9:$H$331)</f>
        <v>0</v>
      </c>
      <c r="F85" s="352">
        <f>SUMIF('Correspondance GFC OP@LE'!$F$9:$F$331,A85,'Correspondance GFC OP@LE'!$I$9:$I$331)</f>
        <v>0</v>
      </c>
      <c r="G85" s="353" t="s">
        <v>525</v>
      </c>
    </row>
    <row r="86" spans="1:7" x14ac:dyDescent="0.3">
      <c r="A86" s="356" t="s">
        <v>626</v>
      </c>
      <c r="B86" s="355" t="s">
        <v>173</v>
      </c>
      <c r="C86" s="352" t="str">
        <f t="shared" si="4"/>
        <v/>
      </c>
      <c r="D86" s="352" t="str">
        <f t="shared" si="5"/>
        <v/>
      </c>
      <c r="E86" s="352">
        <f>SUMIF('Correspondance GFC OP@LE'!$F$9:$F$331,A86,'Correspondance GFC OP@LE'!$H$9:$H$331)</f>
        <v>0</v>
      </c>
      <c r="F86" s="352">
        <f>SUMIF('Correspondance GFC OP@LE'!$F$9:$F$331,A86,'Correspondance GFC OP@LE'!$I$9:$I$331)</f>
        <v>0</v>
      </c>
      <c r="G86" s="353" t="s">
        <v>525</v>
      </c>
    </row>
    <row r="87" spans="1:7" x14ac:dyDescent="0.3">
      <c r="A87" s="356" t="s">
        <v>627</v>
      </c>
      <c r="B87" s="355" t="s">
        <v>175</v>
      </c>
      <c r="C87" s="352" t="str">
        <f t="shared" si="4"/>
        <v/>
      </c>
      <c r="D87" s="352" t="str">
        <f t="shared" si="5"/>
        <v/>
      </c>
      <c r="E87" s="352">
        <f>SUMIF('Correspondance GFC OP@LE'!$F$9:$F$331,A87,'Correspondance GFC OP@LE'!$H$9:$H$331)</f>
        <v>0</v>
      </c>
      <c r="F87" s="352">
        <f>SUMIF('Correspondance GFC OP@LE'!$F$9:$F$331,A87,'Correspondance GFC OP@LE'!$I$9:$I$331)</f>
        <v>0</v>
      </c>
      <c r="G87" s="353" t="s">
        <v>525</v>
      </c>
    </row>
    <row r="88" spans="1:7" x14ac:dyDescent="0.3">
      <c r="A88" s="356" t="s">
        <v>628</v>
      </c>
      <c r="B88" s="355" t="s">
        <v>177</v>
      </c>
      <c r="C88" s="352" t="str">
        <f t="shared" si="4"/>
        <v/>
      </c>
      <c r="D88" s="352" t="str">
        <f t="shared" si="5"/>
        <v/>
      </c>
      <c r="E88" s="352">
        <f>SUMIF('Correspondance GFC OP@LE'!$F$9:$F$331,A88,'Correspondance GFC OP@LE'!$H$9:$H$331)</f>
        <v>0</v>
      </c>
      <c r="F88" s="352">
        <f>SUMIF('Correspondance GFC OP@LE'!$F$9:$F$331,A88,'Correspondance GFC OP@LE'!$I$9:$I$331)</f>
        <v>0</v>
      </c>
      <c r="G88" s="353" t="s">
        <v>525</v>
      </c>
    </row>
    <row r="89" spans="1:7" x14ac:dyDescent="0.3">
      <c r="A89" s="356" t="s">
        <v>629</v>
      </c>
      <c r="B89" s="355" t="s">
        <v>179</v>
      </c>
      <c r="C89" s="352" t="str">
        <f t="shared" si="4"/>
        <v/>
      </c>
      <c r="D89" s="352" t="str">
        <f t="shared" si="5"/>
        <v/>
      </c>
      <c r="E89" s="352">
        <f>SUMIF('Correspondance GFC OP@LE'!$F$9:$F$331,A89,'Correspondance GFC OP@LE'!$H$9:$H$331)</f>
        <v>0</v>
      </c>
      <c r="F89" s="352">
        <f>SUMIF('Correspondance GFC OP@LE'!$F$9:$F$331,A89,'Correspondance GFC OP@LE'!$I$9:$I$331)</f>
        <v>0</v>
      </c>
      <c r="G89" s="353" t="s">
        <v>525</v>
      </c>
    </row>
    <row r="90" spans="1:7" ht="17.25" customHeight="1" x14ac:dyDescent="0.3">
      <c r="A90" s="356" t="s">
        <v>630</v>
      </c>
      <c r="B90" s="355" t="s">
        <v>180</v>
      </c>
      <c r="C90" s="352" t="str">
        <f t="shared" si="4"/>
        <v/>
      </c>
      <c r="D90" s="352" t="str">
        <f t="shared" si="5"/>
        <v/>
      </c>
      <c r="E90" s="352">
        <f>SUMIF('Correspondance GFC OP@LE'!$F$9:$F$331,A90,'Correspondance GFC OP@LE'!$H$9:$H$331)</f>
        <v>0</v>
      </c>
      <c r="F90" s="352">
        <f>SUMIF('Correspondance GFC OP@LE'!$F$9:$F$331,A90,'Correspondance GFC OP@LE'!$I$9:$I$331)</f>
        <v>0</v>
      </c>
      <c r="G90" s="353" t="s">
        <v>525</v>
      </c>
    </row>
    <row r="91" spans="1:7" x14ac:dyDescent="0.3">
      <c r="A91" s="356" t="s">
        <v>631</v>
      </c>
      <c r="B91" s="355" t="s">
        <v>182</v>
      </c>
      <c r="C91" s="352" t="str">
        <f t="shared" si="4"/>
        <v/>
      </c>
      <c r="D91" s="352" t="str">
        <f t="shared" si="5"/>
        <v/>
      </c>
      <c r="E91" s="352">
        <f>SUMIF('Correspondance GFC OP@LE'!$F$9:$F$331,A91,'Correspondance GFC OP@LE'!$H$9:$H$331)</f>
        <v>0</v>
      </c>
      <c r="F91" s="352">
        <f>SUMIF('Correspondance GFC OP@LE'!$F$9:$F$331,A91,'Correspondance GFC OP@LE'!$I$9:$I$331)</f>
        <v>0</v>
      </c>
      <c r="G91" s="353" t="s">
        <v>525</v>
      </c>
    </row>
    <row r="92" spans="1:7" x14ac:dyDescent="0.3">
      <c r="A92" s="356" t="s">
        <v>632</v>
      </c>
      <c r="B92" s="355" t="s">
        <v>184</v>
      </c>
      <c r="C92" s="352" t="str">
        <f t="shared" si="4"/>
        <v/>
      </c>
      <c r="D92" s="352" t="str">
        <f t="shared" si="5"/>
        <v/>
      </c>
      <c r="E92" s="352">
        <f>SUMIF('Correspondance GFC OP@LE'!$F$9:$F$331,A92,'Correspondance GFC OP@LE'!$H$9:$H$331)</f>
        <v>0</v>
      </c>
      <c r="F92" s="352">
        <f>SUMIF('Correspondance GFC OP@LE'!$F$9:$F$331,A92,'Correspondance GFC OP@LE'!$I$9:$I$331)</f>
        <v>0</v>
      </c>
      <c r="G92" s="353" t="s">
        <v>525</v>
      </c>
    </row>
    <row r="93" spans="1:7" x14ac:dyDescent="0.3">
      <c r="A93" s="356" t="s">
        <v>633</v>
      </c>
      <c r="B93" s="355" t="s">
        <v>186</v>
      </c>
      <c r="C93" s="352" t="str">
        <f t="shared" si="4"/>
        <v/>
      </c>
      <c r="D93" s="352" t="str">
        <f t="shared" si="5"/>
        <v/>
      </c>
      <c r="E93" s="352">
        <f>SUMIF('Correspondance GFC OP@LE'!$F$9:$F$331,A93,'Correspondance GFC OP@LE'!$H$9:$H$331)</f>
        <v>0</v>
      </c>
      <c r="F93" s="352">
        <f>SUMIF('Correspondance GFC OP@LE'!$F$9:$F$331,A93,'Correspondance GFC OP@LE'!$I$9:$I$331)</f>
        <v>0</v>
      </c>
      <c r="G93" s="353" t="s">
        <v>525</v>
      </c>
    </row>
    <row r="94" spans="1:7" x14ac:dyDescent="0.3">
      <c r="A94" s="356" t="s">
        <v>634</v>
      </c>
      <c r="B94" s="358" t="s">
        <v>188</v>
      </c>
      <c r="C94" s="352"/>
      <c r="D94" s="352"/>
      <c r="E94" s="352">
        <f>SUMIF('Correspondance GFC OP@LE'!$F$9:$F$331,A94,'Correspondance GFC OP@LE'!$H$9:$H$331)</f>
        <v>0</v>
      </c>
      <c r="F94" s="352">
        <f>SUMIF('Correspondance GFC OP@LE'!$F$9:$F$331,A94,'Correspondance GFC OP@LE'!$I$9:$I$331)</f>
        <v>0</v>
      </c>
      <c r="G94" s="353" t="s">
        <v>525</v>
      </c>
    </row>
    <row r="95" spans="1:7" x14ac:dyDescent="0.3">
      <c r="A95" s="356" t="s">
        <v>635</v>
      </c>
      <c r="B95" s="355" t="s">
        <v>190</v>
      </c>
      <c r="C95" s="352" t="str">
        <f t="shared" ref="C95:C126" si="6">IF(E95&gt;F95,E95-F95,"")</f>
        <v/>
      </c>
      <c r="D95" s="352" t="str">
        <f t="shared" ref="D95:D126" si="7">IF(F95&gt;E95,F95-E95,"")</f>
        <v/>
      </c>
      <c r="E95" s="352">
        <f>SUMIF('Correspondance GFC OP@LE'!$F$9:$F$331,A95,'Correspondance GFC OP@LE'!$H$9:$H$331)</f>
        <v>0</v>
      </c>
      <c r="F95" s="352">
        <f>SUMIF('Correspondance GFC OP@LE'!$F$9:$F$331,A95,'Correspondance GFC OP@LE'!$I$9:$I$331)</f>
        <v>0</v>
      </c>
      <c r="G95" s="353" t="s">
        <v>525</v>
      </c>
    </row>
    <row r="96" spans="1:7" x14ac:dyDescent="0.3">
      <c r="A96" s="356" t="s">
        <v>636</v>
      </c>
      <c r="B96" s="355" t="s">
        <v>192</v>
      </c>
      <c r="C96" s="352" t="str">
        <f t="shared" si="6"/>
        <v/>
      </c>
      <c r="D96" s="352" t="str">
        <f t="shared" si="7"/>
        <v/>
      </c>
      <c r="E96" s="352">
        <f>SUMIF('Correspondance GFC OP@LE'!$F$9:$F$331,A96,'Correspondance GFC OP@LE'!$H$9:$H$331)</f>
        <v>0</v>
      </c>
      <c r="F96" s="352">
        <f>SUMIF('Correspondance GFC OP@LE'!$F$9:$F$331,A96,'Correspondance GFC OP@LE'!$I$9:$I$331)</f>
        <v>0</v>
      </c>
      <c r="G96" s="353" t="s">
        <v>525</v>
      </c>
    </row>
    <row r="97" spans="1:7" x14ac:dyDescent="0.3">
      <c r="A97" s="356" t="s">
        <v>637</v>
      </c>
      <c r="B97" s="355" t="s">
        <v>194</v>
      </c>
      <c r="C97" s="352" t="str">
        <f t="shared" si="6"/>
        <v/>
      </c>
      <c r="D97" s="352" t="str">
        <f t="shared" si="7"/>
        <v/>
      </c>
      <c r="E97" s="352">
        <f>SUMIF('Correspondance GFC OP@LE'!$F$9:$F$331,A97,'Correspondance GFC OP@LE'!$H$9:$H$331)</f>
        <v>0</v>
      </c>
      <c r="F97" s="352">
        <f>SUMIF('Correspondance GFC OP@LE'!$F$9:$F$331,A97,'Correspondance GFC OP@LE'!$I$9:$I$331)</f>
        <v>0</v>
      </c>
      <c r="G97" s="353" t="s">
        <v>525</v>
      </c>
    </row>
    <row r="98" spans="1:7" x14ac:dyDescent="0.3">
      <c r="A98" s="356" t="s">
        <v>638</v>
      </c>
      <c r="B98" s="355" t="s">
        <v>196</v>
      </c>
      <c r="C98" s="352" t="str">
        <f t="shared" si="6"/>
        <v/>
      </c>
      <c r="D98" s="352" t="str">
        <f t="shared" si="7"/>
        <v/>
      </c>
      <c r="E98" s="352">
        <f>SUMIF('Correspondance GFC OP@LE'!$F$9:$F$331,A98,'Correspondance GFC OP@LE'!$H$9:$H$331)</f>
        <v>0</v>
      </c>
      <c r="F98" s="352">
        <f>SUMIF('Correspondance GFC OP@LE'!$F$9:$F$331,A98,'Correspondance GFC OP@LE'!$I$9:$I$331)</f>
        <v>0</v>
      </c>
      <c r="G98" s="353" t="s">
        <v>525</v>
      </c>
    </row>
    <row r="99" spans="1:7" ht="28.8" x14ac:dyDescent="0.3">
      <c r="A99" s="356" t="s">
        <v>639</v>
      </c>
      <c r="B99" s="355" t="s">
        <v>198</v>
      </c>
      <c r="C99" s="352" t="str">
        <f t="shared" si="6"/>
        <v/>
      </c>
      <c r="D99" s="352" t="str">
        <f t="shared" si="7"/>
        <v/>
      </c>
      <c r="E99" s="352">
        <f>SUMIF('Correspondance GFC OP@LE'!$F$9:$F$331,A99,'Correspondance GFC OP@LE'!$H$9:$H$331)</f>
        <v>0</v>
      </c>
      <c r="F99" s="352">
        <f>SUMIF('Correspondance GFC OP@LE'!$F$9:$F$331,A99,'Correspondance GFC OP@LE'!$I$9:$I$331)</f>
        <v>0</v>
      </c>
      <c r="G99" s="353" t="s">
        <v>525</v>
      </c>
    </row>
    <row r="100" spans="1:7" ht="28.8" x14ac:dyDescent="0.3">
      <c r="A100" s="356" t="s">
        <v>640</v>
      </c>
      <c r="B100" s="355" t="s">
        <v>200</v>
      </c>
      <c r="C100" s="352" t="str">
        <f t="shared" si="6"/>
        <v/>
      </c>
      <c r="D100" s="352" t="str">
        <f t="shared" si="7"/>
        <v/>
      </c>
      <c r="E100" s="352">
        <f>SUMIF('Correspondance GFC OP@LE'!$F$9:$F$331,A100,'Correspondance GFC OP@LE'!$H$9:$H$331)</f>
        <v>0</v>
      </c>
      <c r="F100" s="352">
        <f>SUMIF('Correspondance GFC OP@LE'!$F$9:$F$331,A100,'Correspondance GFC OP@LE'!$I$9:$I$331)</f>
        <v>0</v>
      </c>
      <c r="G100" s="353" t="s">
        <v>525</v>
      </c>
    </row>
    <row r="101" spans="1:7" ht="28.8" x14ac:dyDescent="0.3">
      <c r="A101" s="356" t="s">
        <v>641</v>
      </c>
      <c r="B101" s="355" t="s">
        <v>202</v>
      </c>
      <c r="C101" s="352" t="str">
        <f t="shared" si="6"/>
        <v/>
      </c>
      <c r="D101" s="352" t="str">
        <f t="shared" si="7"/>
        <v/>
      </c>
      <c r="E101" s="352">
        <f>SUMIF('Correspondance GFC OP@LE'!$F$9:$F$331,A101,'Correspondance GFC OP@LE'!$H$9:$H$331)</f>
        <v>0</v>
      </c>
      <c r="F101" s="352">
        <f>SUMIF('Correspondance GFC OP@LE'!$F$9:$F$331,A101,'Correspondance GFC OP@LE'!$I$9:$I$331)</f>
        <v>0</v>
      </c>
      <c r="G101" s="353" t="s">
        <v>525</v>
      </c>
    </row>
    <row r="102" spans="1:7" ht="28.8" x14ac:dyDescent="0.3">
      <c r="A102" s="356" t="s">
        <v>642</v>
      </c>
      <c r="B102" s="355" t="s">
        <v>204</v>
      </c>
      <c r="C102" s="352" t="str">
        <f t="shared" si="6"/>
        <v/>
      </c>
      <c r="D102" s="352" t="str">
        <f t="shared" si="7"/>
        <v/>
      </c>
      <c r="E102" s="352">
        <f>SUMIF('Correspondance GFC OP@LE'!$F$9:$F$331,A102,'Correspondance GFC OP@LE'!$H$9:$H$331)</f>
        <v>0</v>
      </c>
      <c r="F102" s="352">
        <f>SUMIF('Correspondance GFC OP@LE'!$F$9:$F$331,A102,'Correspondance GFC OP@LE'!$I$9:$I$331)</f>
        <v>0</v>
      </c>
      <c r="G102" s="353" t="s">
        <v>525</v>
      </c>
    </row>
    <row r="103" spans="1:7" x14ac:dyDescent="0.3">
      <c r="A103" s="356" t="s">
        <v>643</v>
      </c>
      <c r="B103" s="355" t="s">
        <v>206</v>
      </c>
      <c r="C103" s="352" t="str">
        <f t="shared" si="6"/>
        <v/>
      </c>
      <c r="D103" s="352" t="str">
        <f t="shared" si="7"/>
        <v/>
      </c>
      <c r="E103" s="352">
        <f>SUMIF('Correspondance GFC OP@LE'!$F$9:$F$331,A103,'Correspondance GFC OP@LE'!$H$9:$H$331)</f>
        <v>0</v>
      </c>
      <c r="F103" s="352">
        <f>SUMIF('Correspondance GFC OP@LE'!$F$9:$F$331,A103,'Correspondance GFC OP@LE'!$I$9:$I$331)</f>
        <v>0</v>
      </c>
      <c r="G103" s="353" t="s">
        <v>525</v>
      </c>
    </row>
    <row r="104" spans="1:7" x14ac:dyDescent="0.3">
      <c r="A104" s="356" t="s">
        <v>644</v>
      </c>
      <c r="B104" s="355" t="s">
        <v>208</v>
      </c>
      <c r="C104" s="352" t="str">
        <f t="shared" si="6"/>
        <v/>
      </c>
      <c r="D104" s="352" t="str">
        <f t="shared" si="7"/>
        <v/>
      </c>
      <c r="E104" s="352">
        <f>SUMIF('Correspondance GFC OP@LE'!$F$9:$F$331,A104,'Correspondance GFC OP@LE'!$H$9:$H$331)</f>
        <v>0</v>
      </c>
      <c r="F104" s="352">
        <f>SUMIF('Correspondance GFC OP@LE'!$F$9:$F$331,A104,'Correspondance GFC OP@LE'!$I$9:$I$331)</f>
        <v>0</v>
      </c>
      <c r="G104" s="353" t="s">
        <v>577</v>
      </c>
    </row>
    <row r="105" spans="1:7" x14ac:dyDescent="0.3">
      <c r="A105" s="356" t="s">
        <v>645</v>
      </c>
      <c r="B105" s="355" t="s">
        <v>209</v>
      </c>
      <c r="C105" s="352" t="str">
        <f t="shared" si="6"/>
        <v/>
      </c>
      <c r="D105" s="352" t="str">
        <f t="shared" si="7"/>
        <v/>
      </c>
      <c r="E105" s="352">
        <f>SUMIF('Correspondance GFC OP@LE'!$F$9:$F$331,A105,'Correspondance GFC OP@LE'!$H$9:$H$331)</f>
        <v>0</v>
      </c>
      <c r="F105" s="352">
        <f>SUMIF('Correspondance GFC OP@LE'!$F$9:$F$331,A105,'Correspondance GFC OP@LE'!$I$9:$I$331)</f>
        <v>0</v>
      </c>
      <c r="G105" s="353" t="s">
        <v>577</v>
      </c>
    </row>
    <row r="106" spans="1:7" x14ac:dyDescent="0.3">
      <c r="A106" s="356" t="s">
        <v>646</v>
      </c>
      <c r="B106" s="355" t="s">
        <v>211</v>
      </c>
      <c r="C106" s="352" t="str">
        <f t="shared" si="6"/>
        <v/>
      </c>
      <c r="D106" s="352" t="str">
        <f t="shared" si="7"/>
        <v/>
      </c>
      <c r="E106" s="352">
        <f>SUMIF('Correspondance GFC OP@LE'!$F$9:$F$331,A106,'Correspondance GFC OP@LE'!$H$9:$H$331)</f>
        <v>0</v>
      </c>
      <c r="F106" s="352">
        <f>SUMIF('Correspondance GFC OP@LE'!$F$9:$F$331,A106,'Correspondance GFC OP@LE'!$I$9:$I$331)</f>
        <v>0</v>
      </c>
      <c r="G106" s="353" t="s">
        <v>577</v>
      </c>
    </row>
    <row r="107" spans="1:7" ht="28.8" x14ac:dyDescent="0.3">
      <c r="A107" s="356" t="s">
        <v>647</v>
      </c>
      <c r="B107" s="355" t="s">
        <v>212</v>
      </c>
      <c r="C107" s="352" t="str">
        <f t="shared" si="6"/>
        <v/>
      </c>
      <c r="D107" s="352" t="str">
        <f t="shared" si="7"/>
        <v/>
      </c>
      <c r="E107" s="352">
        <f>SUMIF('Correspondance GFC OP@LE'!$F$9:$F$331,A107,'Correspondance GFC OP@LE'!$H$9:$H$331)</f>
        <v>0</v>
      </c>
      <c r="F107" s="352">
        <f>SUMIF('Correspondance GFC OP@LE'!$F$9:$F$331,A107,'Correspondance GFC OP@LE'!$I$9:$I$331)</f>
        <v>0</v>
      </c>
      <c r="G107" s="353" t="s">
        <v>577</v>
      </c>
    </row>
    <row r="108" spans="1:7" x14ac:dyDescent="0.3">
      <c r="A108" s="356" t="s">
        <v>648</v>
      </c>
      <c r="B108" s="355" t="s">
        <v>214</v>
      </c>
      <c r="C108" s="352" t="str">
        <f t="shared" si="6"/>
        <v/>
      </c>
      <c r="D108" s="352" t="str">
        <f t="shared" si="7"/>
        <v/>
      </c>
      <c r="E108" s="352">
        <f>SUMIF('Correspondance GFC OP@LE'!$F$9:$F$331,A108,'Correspondance GFC OP@LE'!$H$9:$H$331)</f>
        <v>0</v>
      </c>
      <c r="F108" s="352">
        <f>SUMIF('Correspondance GFC OP@LE'!$F$9:$F$331,A108,'Correspondance GFC OP@LE'!$I$9:$I$331)</f>
        <v>0</v>
      </c>
      <c r="G108" s="353" t="s">
        <v>577</v>
      </c>
    </row>
    <row r="109" spans="1:7" x14ac:dyDescent="0.3">
      <c r="A109" s="356" t="s">
        <v>649</v>
      </c>
      <c r="B109" s="355" t="s">
        <v>215</v>
      </c>
      <c r="C109" s="359" t="str">
        <f t="shared" si="6"/>
        <v/>
      </c>
      <c r="D109" s="359" t="str">
        <f t="shared" si="7"/>
        <v/>
      </c>
      <c r="E109" s="352">
        <f>SUMIF('Correspondance GFC OP@LE'!$F$9:$F$331,A109,'Correspondance GFC OP@LE'!$H$9:$H$331)</f>
        <v>0</v>
      </c>
      <c r="F109" s="352">
        <f>SUMIF('Correspondance GFC OP@LE'!$F$9:$F$331,A109,'Correspondance GFC OP@LE'!$I$9:$I$331)</f>
        <v>0</v>
      </c>
      <c r="G109" s="353" t="s">
        <v>650</v>
      </c>
    </row>
    <row r="110" spans="1:7" x14ac:dyDescent="0.3">
      <c r="A110" s="356" t="s">
        <v>651</v>
      </c>
      <c r="B110" s="355" t="s">
        <v>217</v>
      </c>
      <c r="C110" s="352" t="str">
        <f t="shared" si="6"/>
        <v/>
      </c>
      <c r="D110" s="352" t="str">
        <f t="shared" si="7"/>
        <v/>
      </c>
      <c r="E110" s="352">
        <f>SUMIF('Correspondance GFC OP@LE'!$F$9:$F$331,A110,'Correspondance GFC OP@LE'!$H$9:$H$331)</f>
        <v>0</v>
      </c>
      <c r="F110" s="352">
        <f>SUMIF('Correspondance GFC OP@LE'!$F$9:$F$331,A110,'Correspondance GFC OP@LE'!$I$9:$I$331)</f>
        <v>0</v>
      </c>
      <c r="G110" s="353" t="s">
        <v>577</v>
      </c>
    </row>
    <row r="111" spans="1:7" x14ac:dyDescent="0.3">
      <c r="A111" s="356" t="s">
        <v>652</v>
      </c>
      <c r="B111" s="355" t="s">
        <v>220</v>
      </c>
      <c r="C111" s="352" t="str">
        <f t="shared" si="6"/>
        <v/>
      </c>
      <c r="D111" s="352" t="str">
        <f t="shared" si="7"/>
        <v/>
      </c>
      <c r="E111" s="352">
        <f>SUMIF('Correspondance GFC OP@LE'!$F$9:$F$331,A111,'Correspondance GFC OP@LE'!$H$9:$H$331)</f>
        <v>0</v>
      </c>
      <c r="F111" s="352">
        <f>SUMIF('Correspondance GFC OP@LE'!$F$9:$F$331,A111,'Correspondance GFC OP@LE'!$I$9:$I$331)</f>
        <v>0</v>
      </c>
      <c r="G111" s="353" t="s">
        <v>577</v>
      </c>
    </row>
    <row r="112" spans="1:7" ht="28.8" x14ac:dyDescent="0.3">
      <c r="A112" s="356" t="s">
        <v>653</v>
      </c>
      <c r="B112" s="355" t="s">
        <v>221</v>
      </c>
      <c r="C112" s="352" t="str">
        <f t="shared" si="6"/>
        <v/>
      </c>
      <c r="D112" s="352" t="str">
        <f t="shared" si="7"/>
        <v/>
      </c>
      <c r="E112" s="352">
        <f>SUMIF('Correspondance GFC OP@LE'!$F$9:$F$331,A112,'Correspondance GFC OP@LE'!$H$9:$H$331)</f>
        <v>0</v>
      </c>
      <c r="F112" s="352">
        <f>SUMIF('Correspondance GFC OP@LE'!$F$9:$F$331,A112,'Correspondance GFC OP@LE'!$I$9:$I$331)</f>
        <v>0</v>
      </c>
      <c r="G112" s="353" t="s">
        <v>577</v>
      </c>
    </row>
    <row r="113" spans="1:7" ht="28.8" x14ac:dyDescent="0.3">
      <c r="A113" s="356" t="s">
        <v>654</v>
      </c>
      <c r="B113" s="355" t="s">
        <v>223</v>
      </c>
      <c r="C113" s="352" t="str">
        <f t="shared" si="6"/>
        <v/>
      </c>
      <c r="D113" s="352" t="str">
        <f t="shared" si="7"/>
        <v/>
      </c>
      <c r="E113" s="352">
        <f>SUMIF('Correspondance GFC OP@LE'!$F$9:$F$331,A113,'Correspondance GFC OP@LE'!$H$9:$H$331)</f>
        <v>0</v>
      </c>
      <c r="F113" s="352">
        <f>SUMIF('Correspondance GFC OP@LE'!$F$9:$F$331,A113,'Correspondance GFC OP@LE'!$I$9:$I$331)</f>
        <v>0</v>
      </c>
      <c r="G113" s="353" t="s">
        <v>577</v>
      </c>
    </row>
    <row r="114" spans="1:7" x14ac:dyDescent="0.3">
      <c r="A114" s="356" t="s">
        <v>655</v>
      </c>
      <c r="B114" s="355" t="s">
        <v>226</v>
      </c>
      <c r="C114" s="352" t="str">
        <f t="shared" si="6"/>
        <v/>
      </c>
      <c r="D114" s="352" t="str">
        <f t="shared" si="7"/>
        <v/>
      </c>
      <c r="E114" s="352">
        <f>SUMIF('Correspondance GFC OP@LE'!$F$9:$F$331,A114,'Correspondance GFC OP@LE'!$H$9:$H$331)</f>
        <v>0</v>
      </c>
      <c r="F114" s="352">
        <f>SUMIF('Correspondance GFC OP@LE'!$F$9:$F$331,A114,'Correspondance GFC OP@LE'!$I$9:$I$331)</f>
        <v>0</v>
      </c>
      <c r="G114" s="353" t="s">
        <v>577</v>
      </c>
    </row>
    <row r="115" spans="1:7" x14ac:dyDescent="0.3">
      <c r="A115" s="356" t="s">
        <v>656</v>
      </c>
      <c r="B115" s="355" t="s">
        <v>231</v>
      </c>
      <c r="C115" s="352" t="str">
        <f t="shared" si="6"/>
        <v/>
      </c>
      <c r="D115" s="352" t="str">
        <f t="shared" si="7"/>
        <v/>
      </c>
      <c r="E115" s="352">
        <f>SUMIF('Correspondance GFC OP@LE'!$F$9:$F$331,A115,'Correspondance GFC OP@LE'!$H$9:$H$331)</f>
        <v>0</v>
      </c>
      <c r="F115" s="352">
        <f>SUMIF('Correspondance GFC OP@LE'!$F$9:$F$331,A115,'Correspondance GFC OP@LE'!$I$9:$I$331)</f>
        <v>0</v>
      </c>
      <c r="G115" s="353" t="s">
        <v>577</v>
      </c>
    </row>
    <row r="116" spans="1:7" x14ac:dyDescent="0.3">
      <c r="A116" s="356" t="s">
        <v>657</v>
      </c>
      <c r="B116" s="355" t="s">
        <v>234</v>
      </c>
      <c r="C116" s="352" t="str">
        <f t="shared" si="6"/>
        <v/>
      </c>
      <c r="D116" s="352" t="str">
        <f t="shared" si="7"/>
        <v/>
      </c>
      <c r="E116" s="352">
        <f>SUMIF('Correspondance GFC OP@LE'!$F$9:$F$331,A116,'Correspondance GFC OP@LE'!$H$9:$H$331)</f>
        <v>0</v>
      </c>
      <c r="F116" s="352">
        <f>SUMIF('Correspondance GFC OP@LE'!$F$9:$F$331,A116,'Correspondance GFC OP@LE'!$I$9:$I$331)</f>
        <v>0</v>
      </c>
      <c r="G116" s="353" t="s">
        <v>577</v>
      </c>
    </row>
    <row r="117" spans="1:7" x14ac:dyDescent="0.3">
      <c r="A117" s="356" t="s">
        <v>658</v>
      </c>
      <c r="B117" s="355" t="s">
        <v>235</v>
      </c>
      <c r="C117" s="352" t="str">
        <f t="shared" si="6"/>
        <v/>
      </c>
      <c r="D117" s="352" t="str">
        <f t="shared" si="7"/>
        <v/>
      </c>
      <c r="E117" s="352">
        <f>SUMIF('Correspondance GFC OP@LE'!$F$9:$F$331,A117,'Correspondance GFC OP@LE'!$H$9:$H$331)</f>
        <v>0</v>
      </c>
      <c r="F117" s="352">
        <f>SUMIF('Correspondance GFC OP@LE'!$F$9:$F$331,A117,'Correspondance GFC OP@LE'!$I$9:$I$331)</f>
        <v>0</v>
      </c>
      <c r="G117" s="353" t="s">
        <v>577</v>
      </c>
    </row>
    <row r="118" spans="1:7" x14ac:dyDescent="0.3">
      <c r="A118" s="356" t="s">
        <v>659</v>
      </c>
      <c r="B118" s="355" t="s">
        <v>240</v>
      </c>
      <c r="C118" s="352" t="str">
        <f t="shared" si="6"/>
        <v/>
      </c>
      <c r="D118" s="352" t="str">
        <f t="shared" si="7"/>
        <v/>
      </c>
      <c r="E118" s="352">
        <f>SUMIF('Correspondance GFC OP@LE'!$F$9:$F$331,A118,'Correspondance GFC OP@LE'!$H$9:$H$331)</f>
        <v>0</v>
      </c>
      <c r="F118" s="352">
        <f>SUMIF('Correspondance GFC OP@LE'!$F$9:$F$331,A118,'Correspondance GFC OP@LE'!$I$9:$I$331)</f>
        <v>0</v>
      </c>
      <c r="G118" s="353" t="s">
        <v>577</v>
      </c>
    </row>
    <row r="119" spans="1:7" ht="28.8" x14ac:dyDescent="0.3">
      <c r="A119" s="356" t="s">
        <v>660</v>
      </c>
      <c r="B119" s="355" t="s">
        <v>242</v>
      </c>
      <c r="C119" s="359" t="str">
        <f t="shared" si="6"/>
        <v/>
      </c>
      <c r="D119" s="359" t="str">
        <f t="shared" si="7"/>
        <v/>
      </c>
      <c r="E119" s="352">
        <f>SUMIF('Correspondance GFC OP@LE'!$F$9:$F$331,A119,'Correspondance GFC OP@LE'!$H$9:$H$331)</f>
        <v>0</v>
      </c>
      <c r="F119" s="352">
        <f>SUMIF('Correspondance GFC OP@LE'!$F$9:$F$331,A119,'Correspondance GFC OP@LE'!$I$9:$I$331)</f>
        <v>0</v>
      </c>
      <c r="G119" s="353" t="s">
        <v>650</v>
      </c>
    </row>
    <row r="120" spans="1:7" x14ac:dyDescent="0.3">
      <c r="A120" s="356" t="s">
        <v>661</v>
      </c>
      <c r="B120" s="355" t="s">
        <v>244</v>
      </c>
      <c r="C120" s="359" t="str">
        <f t="shared" si="6"/>
        <v/>
      </c>
      <c r="D120" s="359" t="str">
        <f t="shared" si="7"/>
        <v/>
      </c>
      <c r="E120" s="352">
        <f>SUMIF('Correspondance GFC OP@LE'!$F$9:$F$331,A120,'Correspondance GFC OP@LE'!$H$9:$H$331)</f>
        <v>0</v>
      </c>
      <c r="F120" s="352">
        <f>SUMIF('Correspondance GFC OP@LE'!$F$9:$F$331,A120,'Correspondance GFC OP@LE'!$I$9:$I$331)</f>
        <v>0</v>
      </c>
      <c r="G120" s="353" t="s">
        <v>650</v>
      </c>
    </row>
    <row r="121" spans="1:7" x14ac:dyDescent="0.3">
      <c r="A121" s="356" t="s">
        <v>662</v>
      </c>
      <c r="B121" s="355" t="s">
        <v>246</v>
      </c>
      <c r="C121" s="352" t="str">
        <f t="shared" si="6"/>
        <v/>
      </c>
      <c r="D121" s="352" t="str">
        <f t="shared" si="7"/>
        <v/>
      </c>
      <c r="E121" s="352">
        <f>SUMIF('Correspondance GFC OP@LE'!$F$9:$F$331,A121,'Correspondance GFC OP@LE'!$H$9:$H$331)</f>
        <v>0</v>
      </c>
      <c r="F121" s="352">
        <f>SUMIF('Correspondance GFC OP@LE'!$F$9:$F$331,A121,'Correspondance GFC OP@LE'!$I$9:$I$331)</f>
        <v>0</v>
      </c>
      <c r="G121" s="353" t="s">
        <v>577</v>
      </c>
    </row>
    <row r="122" spans="1:7" x14ac:dyDescent="0.3">
      <c r="A122" s="356" t="s">
        <v>663</v>
      </c>
      <c r="B122" s="355" t="s">
        <v>247</v>
      </c>
      <c r="C122" s="352" t="str">
        <f t="shared" si="6"/>
        <v/>
      </c>
      <c r="D122" s="352" t="str">
        <f t="shared" si="7"/>
        <v/>
      </c>
      <c r="E122" s="352">
        <f>SUMIF('Correspondance GFC OP@LE'!$F$9:$F$331,A122,'Correspondance GFC OP@LE'!$H$9:$H$331)</f>
        <v>0</v>
      </c>
      <c r="F122" s="352">
        <f>SUMIF('Correspondance GFC OP@LE'!$F$9:$F$331,A122,'Correspondance GFC OP@LE'!$I$9:$I$331)</f>
        <v>0</v>
      </c>
      <c r="G122" s="353" t="s">
        <v>577</v>
      </c>
    </row>
    <row r="123" spans="1:7" x14ac:dyDescent="0.3">
      <c r="A123" s="356" t="s">
        <v>664</v>
      </c>
      <c r="B123" s="355" t="s">
        <v>238</v>
      </c>
      <c r="C123" s="352" t="str">
        <f t="shared" si="6"/>
        <v/>
      </c>
      <c r="D123" s="352" t="str">
        <f t="shared" si="7"/>
        <v/>
      </c>
      <c r="E123" s="352">
        <f>SUMIF('Correspondance GFC OP@LE'!$F$9:$F$331,A123,'Correspondance GFC OP@LE'!$H$9:$H$331)</f>
        <v>0</v>
      </c>
      <c r="F123" s="352">
        <f>SUMIF('Correspondance GFC OP@LE'!$F$9:$F$331,A123,'Correspondance GFC OP@LE'!$I$9:$I$331)</f>
        <v>0</v>
      </c>
      <c r="G123" s="353" t="s">
        <v>577</v>
      </c>
    </row>
    <row r="124" spans="1:7" x14ac:dyDescent="0.3">
      <c r="A124" s="356" t="s">
        <v>665</v>
      </c>
      <c r="B124" s="355" t="s">
        <v>250</v>
      </c>
      <c r="C124" s="352" t="str">
        <f t="shared" si="6"/>
        <v/>
      </c>
      <c r="D124" s="352" t="str">
        <f t="shared" si="7"/>
        <v/>
      </c>
      <c r="E124" s="352">
        <f>SUMIF('Correspondance GFC OP@LE'!$F$9:$F$331,A124,'Correspondance GFC OP@LE'!$H$9:$H$331)</f>
        <v>0</v>
      </c>
      <c r="F124" s="352">
        <f>SUMIF('Correspondance GFC OP@LE'!$F$9:$F$331,A124,'Correspondance GFC OP@LE'!$I$9:$I$331)</f>
        <v>0</v>
      </c>
      <c r="G124" s="353" t="s">
        <v>577</v>
      </c>
    </row>
    <row r="125" spans="1:7" x14ac:dyDescent="0.3">
      <c r="A125" s="356" t="s">
        <v>666</v>
      </c>
      <c r="B125" s="355" t="s">
        <v>252</v>
      </c>
      <c r="C125" s="352" t="str">
        <f t="shared" si="6"/>
        <v/>
      </c>
      <c r="D125" s="352" t="str">
        <f t="shared" si="7"/>
        <v/>
      </c>
      <c r="E125" s="352">
        <f>SUMIF('Correspondance GFC OP@LE'!$F$9:$F$331,A125,'Correspondance GFC OP@LE'!$H$9:$H$331)</f>
        <v>0</v>
      </c>
      <c r="F125" s="352">
        <f>SUMIF('Correspondance GFC OP@LE'!$F$9:$F$331,A125,'Correspondance GFC OP@LE'!$I$9:$I$331)</f>
        <v>0</v>
      </c>
      <c r="G125" s="353" t="s">
        <v>577</v>
      </c>
    </row>
    <row r="126" spans="1:7" x14ac:dyDescent="0.3">
      <c r="A126" s="356" t="s">
        <v>667</v>
      </c>
      <c r="B126" s="355" t="s">
        <v>254</v>
      </c>
      <c r="C126" s="352" t="str">
        <f t="shared" si="6"/>
        <v/>
      </c>
      <c r="D126" s="352" t="str">
        <f t="shared" si="7"/>
        <v/>
      </c>
      <c r="E126" s="352">
        <f>SUMIF('Correspondance GFC OP@LE'!$F$9:$F$331,A126,'Correspondance GFC OP@LE'!$H$9:$H$331)</f>
        <v>0</v>
      </c>
      <c r="F126" s="352">
        <f>SUMIF('Correspondance GFC OP@LE'!$F$9:$F$331,A126,'Correspondance GFC OP@LE'!$I$9:$I$331)</f>
        <v>0</v>
      </c>
      <c r="G126" s="353" t="s">
        <v>577</v>
      </c>
    </row>
    <row r="127" spans="1:7" x14ac:dyDescent="0.3">
      <c r="A127" s="356" t="s">
        <v>668</v>
      </c>
      <c r="B127" s="355" t="s">
        <v>256</v>
      </c>
      <c r="C127" s="352" t="str">
        <f t="shared" ref="C127:C158" si="8">IF(E127&gt;F127,E127-F127,"")</f>
        <v/>
      </c>
      <c r="D127" s="352" t="str">
        <f t="shared" ref="D127:D158" si="9">IF(F127&gt;E127,F127-E127,"")</f>
        <v/>
      </c>
      <c r="E127" s="352">
        <f>SUMIF('Correspondance GFC OP@LE'!$F$9:$F$331,A127,'Correspondance GFC OP@LE'!$H$9:$H$331)</f>
        <v>0</v>
      </c>
      <c r="F127" s="352">
        <f>SUMIF('Correspondance GFC OP@LE'!$F$9:$F$331,A127,'Correspondance GFC OP@LE'!$I$9:$I$331)</f>
        <v>0</v>
      </c>
      <c r="G127" s="353" t="s">
        <v>577</v>
      </c>
    </row>
    <row r="128" spans="1:7" x14ac:dyDescent="0.3">
      <c r="A128" s="356" t="s">
        <v>669</v>
      </c>
      <c r="B128" s="355" t="s">
        <v>258</v>
      </c>
      <c r="C128" s="352" t="str">
        <f t="shared" si="8"/>
        <v/>
      </c>
      <c r="D128" s="352" t="str">
        <f t="shared" si="9"/>
        <v/>
      </c>
      <c r="E128" s="352">
        <f>SUMIF('Correspondance GFC OP@LE'!$F$9:$F$331,A128,'Correspondance GFC OP@LE'!$H$9:$H$331)</f>
        <v>0</v>
      </c>
      <c r="F128" s="352">
        <f>SUMIF('Correspondance GFC OP@LE'!$F$9:$F$331,A128,'Correspondance GFC OP@LE'!$I$9:$I$331)</f>
        <v>0</v>
      </c>
      <c r="G128" s="353" t="s">
        <v>577</v>
      </c>
    </row>
    <row r="129" spans="1:7" ht="28.8" x14ac:dyDescent="0.3">
      <c r="A129" s="356" t="s">
        <v>670</v>
      </c>
      <c r="B129" s="355" t="s">
        <v>260</v>
      </c>
      <c r="C129" s="352" t="str">
        <f t="shared" si="8"/>
        <v/>
      </c>
      <c r="D129" s="352" t="str">
        <f t="shared" si="9"/>
        <v/>
      </c>
      <c r="E129" s="352">
        <f>SUMIF('Correspondance GFC OP@LE'!$F$9:$F$331,A129,'Correspondance GFC OP@LE'!$H$9:$H$331)</f>
        <v>0</v>
      </c>
      <c r="F129" s="352">
        <f>SUMIF('Correspondance GFC OP@LE'!$F$9:$F$331,A129,'Correspondance GFC OP@LE'!$I$9:$I$331)</f>
        <v>0</v>
      </c>
      <c r="G129" s="353" t="s">
        <v>577</v>
      </c>
    </row>
    <row r="130" spans="1:7" ht="28.8" x14ac:dyDescent="0.3">
      <c r="A130" s="356" t="s">
        <v>671</v>
      </c>
      <c r="B130" s="355" t="s">
        <v>262</v>
      </c>
      <c r="C130" s="352" t="str">
        <f t="shared" si="8"/>
        <v/>
      </c>
      <c r="D130" s="352" t="str">
        <f t="shared" si="9"/>
        <v/>
      </c>
      <c r="E130" s="352">
        <f>SUMIF('Correspondance GFC OP@LE'!$F$9:$F$331,A130,'Correspondance GFC OP@LE'!$H$9:$H$331)</f>
        <v>0</v>
      </c>
      <c r="F130" s="352">
        <f>SUMIF('Correspondance GFC OP@LE'!$F$9:$F$331,A130,'Correspondance GFC OP@LE'!$I$9:$I$331)</f>
        <v>0</v>
      </c>
      <c r="G130" s="353" t="s">
        <v>577</v>
      </c>
    </row>
    <row r="131" spans="1:7" ht="28.8" x14ac:dyDescent="0.3">
      <c r="A131" s="356" t="s">
        <v>672</v>
      </c>
      <c r="B131" s="355" t="s">
        <v>264</v>
      </c>
      <c r="C131" s="352" t="str">
        <f t="shared" si="8"/>
        <v/>
      </c>
      <c r="D131" s="352" t="str">
        <f t="shared" si="9"/>
        <v/>
      </c>
      <c r="E131" s="352">
        <f>SUMIF('Correspondance GFC OP@LE'!$F$9:$F$331,A131,'Correspondance GFC OP@LE'!$H$9:$H$331)</f>
        <v>0</v>
      </c>
      <c r="F131" s="352">
        <f>SUMIF('Correspondance GFC OP@LE'!$F$9:$F$331,A131,'Correspondance GFC OP@LE'!$I$9:$I$331)</f>
        <v>0</v>
      </c>
      <c r="G131" s="353" t="s">
        <v>577</v>
      </c>
    </row>
    <row r="132" spans="1:7" x14ac:dyDescent="0.3">
      <c r="A132" s="356" t="s">
        <v>673</v>
      </c>
      <c r="B132" s="355" t="s">
        <v>266</v>
      </c>
      <c r="C132" s="352" t="str">
        <f t="shared" si="8"/>
        <v/>
      </c>
      <c r="D132" s="352" t="str">
        <f t="shared" si="9"/>
        <v/>
      </c>
      <c r="E132" s="352">
        <f>SUMIF('Correspondance GFC OP@LE'!$F$9:$F$331,A132,'Correspondance GFC OP@LE'!$H$9:$H$331)</f>
        <v>0</v>
      </c>
      <c r="F132" s="352">
        <f>SUMIF('Correspondance GFC OP@LE'!$F$9:$F$331,A132,'Correspondance GFC OP@LE'!$I$9:$I$331)</f>
        <v>0</v>
      </c>
      <c r="G132" s="353" t="s">
        <v>577</v>
      </c>
    </row>
    <row r="133" spans="1:7" x14ac:dyDescent="0.3">
      <c r="A133" s="356" t="s">
        <v>674</v>
      </c>
      <c r="B133" s="355" t="s">
        <v>267</v>
      </c>
      <c r="C133" s="352" t="str">
        <f t="shared" si="8"/>
        <v/>
      </c>
      <c r="D133" s="352" t="str">
        <f t="shared" si="9"/>
        <v/>
      </c>
      <c r="E133" s="352">
        <f>SUMIF('Correspondance GFC OP@LE'!$F$9:$F$331,A133,'Correspondance GFC OP@LE'!$H$9:$H$331)</f>
        <v>0</v>
      </c>
      <c r="F133" s="352">
        <f>SUMIF('Correspondance GFC OP@LE'!$F$9:$F$331,A133,'Correspondance GFC OP@LE'!$I$9:$I$331)</f>
        <v>0</v>
      </c>
      <c r="G133" s="353" t="s">
        <v>577</v>
      </c>
    </row>
    <row r="134" spans="1:7" x14ac:dyDescent="0.3">
      <c r="A134" s="356" t="s">
        <v>675</v>
      </c>
      <c r="B134" s="355" t="s">
        <v>268</v>
      </c>
      <c r="C134" s="352" t="str">
        <f t="shared" si="8"/>
        <v/>
      </c>
      <c r="D134" s="352" t="str">
        <f t="shared" si="9"/>
        <v/>
      </c>
      <c r="E134" s="352">
        <f>SUMIF('Correspondance GFC OP@LE'!$F$9:$F$331,A134,'Correspondance GFC OP@LE'!$H$9:$H$331)</f>
        <v>0</v>
      </c>
      <c r="F134" s="352">
        <f>SUMIF('Correspondance GFC OP@LE'!$F$9:$F$331,A134,'Correspondance GFC OP@LE'!$I$9:$I$331)</f>
        <v>0</v>
      </c>
      <c r="G134" s="353" t="s">
        <v>577</v>
      </c>
    </row>
    <row r="135" spans="1:7" x14ac:dyDescent="0.3">
      <c r="A135" s="356" t="s">
        <v>676</v>
      </c>
      <c r="B135" s="355" t="s">
        <v>269</v>
      </c>
      <c r="C135" s="352" t="str">
        <f t="shared" si="8"/>
        <v/>
      </c>
      <c r="D135" s="352" t="str">
        <f t="shared" si="9"/>
        <v/>
      </c>
      <c r="E135" s="352">
        <f>SUMIF('Correspondance GFC OP@LE'!$F$9:$F$331,A135,'Correspondance GFC OP@LE'!$H$9:$H$331)</f>
        <v>0</v>
      </c>
      <c r="F135" s="352">
        <f>SUMIF('Correspondance GFC OP@LE'!$F$9:$F$331,A135,'Correspondance GFC OP@LE'!$I$9:$I$331)</f>
        <v>0</v>
      </c>
      <c r="G135" s="353" t="s">
        <v>577</v>
      </c>
    </row>
    <row r="136" spans="1:7" x14ac:dyDescent="0.3">
      <c r="A136" s="356" t="s">
        <v>677</v>
      </c>
      <c r="B136" s="355" t="s">
        <v>271</v>
      </c>
      <c r="C136" s="352" t="str">
        <f t="shared" si="8"/>
        <v/>
      </c>
      <c r="D136" s="352" t="str">
        <f t="shared" si="9"/>
        <v/>
      </c>
      <c r="E136" s="352">
        <f>SUMIF('Correspondance GFC OP@LE'!$F$9:$F$331,A136,'Correspondance GFC OP@LE'!$H$9:$H$331)</f>
        <v>0</v>
      </c>
      <c r="F136" s="352">
        <f>SUMIF('Correspondance GFC OP@LE'!$F$9:$F$331,A136,'Correspondance GFC OP@LE'!$I$9:$I$331)</f>
        <v>0</v>
      </c>
      <c r="G136" s="353" t="s">
        <v>577</v>
      </c>
    </row>
    <row r="137" spans="1:7" x14ac:dyDescent="0.3">
      <c r="A137" s="356" t="s">
        <v>678</v>
      </c>
      <c r="B137" s="355" t="s">
        <v>272</v>
      </c>
      <c r="C137" s="352" t="str">
        <f t="shared" si="8"/>
        <v/>
      </c>
      <c r="D137" s="352" t="str">
        <f t="shared" si="9"/>
        <v/>
      </c>
      <c r="E137" s="352">
        <f>SUMIF('Correspondance GFC OP@LE'!$F$9:$F$331,A137,'Correspondance GFC OP@LE'!$H$9:$H$331)</f>
        <v>0</v>
      </c>
      <c r="F137" s="352">
        <f>SUMIF('Correspondance GFC OP@LE'!$F$9:$F$331,A137,'Correspondance GFC OP@LE'!$I$9:$I$331)</f>
        <v>0</v>
      </c>
      <c r="G137" s="353" t="s">
        <v>577</v>
      </c>
    </row>
    <row r="138" spans="1:7" ht="28.8" x14ac:dyDescent="0.3">
      <c r="A138" s="356" t="s">
        <v>679</v>
      </c>
      <c r="B138" s="355" t="s">
        <v>273</v>
      </c>
      <c r="C138" s="352" t="str">
        <f t="shared" si="8"/>
        <v/>
      </c>
      <c r="D138" s="352" t="str">
        <f t="shared" si="9"/>
        <v/>
      </c>
      <c r="E138" s="352">
        <f>SUMIF('Correspondance GFC OP@LE'!$F$9:$F$331,A138,'Correspondance GFC OP@LE'!$H$9:$H$331)</f>
        <v>0</v>
      </c>
      <c r="F138" s="352">
        <f>SUMIF('Correspondance GFC OP@LE'!$F$9:$F$331,A138,'Correspondance GFC OP@LE'!$I$9:$I$331)</f>
        <v>0</v>
      </c>
      <c r="G138" s="353" t="s">
        <v>577</v>
      </c>
    </row>
    <row r="139" spans="1:7" ht="28.8" x14ac:dyDescent="0.3">
      <c r="A139" s="356" t="s">
        <v>680</v>
      </c>
      <c r="B139" s="355" t="s">
        <v>274</v>
      </c>
      <c r="C139" s="352" t="str">
        <f t="shared" si="8"/>
        <v/>
      </c>
      <c r="D139" s="352" t="str">
        <f t="shared" si="9"/>
        <v/>
      </c>
      <c r="E139" s="352">
        <f>SUMIF('Correspondance GFC OP@LE'!$F$9:$F$331,A139,'Correspondance GFC OP@LE'!$H$9:$H$331)</f>
        <v>0</v>
      </c>
      <c r="F139" s="352">
        <f>SUMIF('Correspondance GFC OP@LE'!$F$9:$F$331,A139,'Correspondance GFC OP@LE'!$I$9:$I$331)</f>
        <v>0</v>
      </c>
      <c r="G139" s="353" t="s">
        <v>577</v>
      </c>
    </row>
    <row r="140" spans="1:7" ht="28.8" x14ac:dyDescent="0.3">
      <c r="A140" s="356" t="s">
        <v>681</v>
      </c>
      <c r="B140" s="355" t="s">
        <v>275</v>
      </c>
      <c r="C140" s="352" t="str">
        <f t="shared" si="8"/>
        <v/>
      </c>
      <c r="D140" s="352" t="str">
        <f t="shared" si="9"/>
        <v/>
      </c>
      <c r="E140" s="352">
        <f>SUMIF('Correspondance GFC OP@LE'!$F$9:$F$331,A140,'Correspondance GFC OP@LE'!$H$9:$H$331)</f>
        <v>0</v>
      </c>
      <c r="F140" s="352">
        <f>SUMIF('Correspondance GFC OP@LE'!$F$9:$F$331,A140,'Correspondance GFC OP@LE'!$I$9:$I$331)</f>
        <v>0</v>
      </c>
      <c r="G140" s="353" t="s">
        <v>577</v>
      </c>
    </row>
    <row r="141" spans="1:7" x14ac:dyDescent="0.3">
      <c r="A141" s="350" t="s">
        <v>682</v>
      </c>
      <c r="B141" s="357" t="s">
        <v>683</v>
      </c>
      <c r="C141" s="352" t="str">
        <f t="shared" si="8"/>
        <v/>
      </c>
      <c r="D141" s="352" t="str">
        <f t="shared" si="9"/>
        <v/>
      </c>
      <c r="E141" s="352">
        <f>SUMIF('Correspondance GFC OP@LE'!$F$9:$F$331,A141,'Correspondance GFC OP@LE'!$H$9:$H$331)</f>
        <v>0</v>
      </c>
      <c r="F141" s="352">
        <f>SUMIF('Correspondance GFC OP@LE'!$F$9:$F$331,A141,'Correspondance GFC OP@LE'!$I$9:$I$331)</f>
        <v>0</v>
      </c>
      <c r="G141" s="353" t="s">
        <v>577</v>
      </c>
    </row>
    <row r="142" spans="1:7" ht="28.8" x14ac:dyDescent="0.3">
      <c r="A142" s="350" t="s">
        <v>684</v>
      </c>
      <c r="B142" s="357" t="s">
        <v>290</v>
      </c>
      <c r="C142" s="352" t="str">
        <f t="shared" si="8"/>
        <v/>
      </c>
      <c r="D142" s="352" t="str">
        <f t="shared" si="9"/>
        <v/>
      </c>
      <c r="E142" s="352">
        <f>SUMIF('Correspondance GFC OP@LE'!$F$9:$F$331,A142,'Correspondance GFC OP@LE'!$H$9:$H$331)</f>
        <v>0</v>
      </c>
      <c r="F142" s="352">
        <f>SUMIF('Correspondance GFC OP@LE'!$F$9:$F$331,A142,'Correspondance GFC OP@LE'!$I$9:$I$331)</f>
        <v>0</v>
      </c>
      <c r="G142" s="353" t="s">
        <v>577</v>
      </c>
    </row>
    <row r="143" spans="1:7" ht="28.8" x14ac:dyDescent="0.3">
      <c r="A143" s="356" t="s">
        <v>685</v>
      </c>
      <c r="B143" s="355" t="s">
        <v>281</v>
      </c>
      <c r="C143" s="352" t="str">
        <f t="shared" si="8"/>
        <v/>
      </c>
      <c r="D143" s="352" t="str">
        <f t="shared" si="9"/>
        <v/>
      </c>
      <c r="E143" s="352">
        <f>SUMIF('Correspondance GFC OP@LE'!$F$9:$F$331,A143,'Correspondance GFC OP@LE'!$H$9:$H$331)</f>
        <v>0</v>
      </c>
      <c r="F143" s="352">
        <f>SUMIF('Correspondance GFC OP@LE'!$F$9:$F$331,A143,'Correspondance GFC OP@LE'!$I$9:$I$331)</f>
        <v>0</v>
      </c>
      <c r="G143" s="353" t="s">
        <v>577</v>
      </c>
    </row>
    <row r="144" spans="1:7" ht="28.8" x14ac:dyDescent="0.3">
      <c r="A144" s="356" t="s">
        <v>686</v>
      </c>
      <c r="B144" s="355" t="s">
        <v>283</v>
      </c>
      <c r="C144" s="352" t="str">
        <f t="shared" si="8"/>
        <v/>
      </c>
      <c r="D144" s="352" t="str">
        <f t="shared" si="9"/>
        <v/>
      </c>
      <c r="E144" s="352">
        <f>SUMIF('Correspondance GFC OP@LE'!$F$9:$F$331,A144,'Correspondance GFC OP@LE'!$H$9:$H$331)</f>
        <v>0</v>
      </c>
      <c r="F144" s="352">
        <f>SUMIF('Correspondance GFC OP@LE'!$F$9:$F$331,A144,'Correspondance GFC OP@LE'!$I$9:$I$331)</f>
        <v>0</v>
      </c>
      <c r="G144" s="353" t="s">
        <v>577</v>
      </c>
    </row>
    <row r="145" spans="1:7" x14ac:dyDescent="0.3">
      <c r="A145" s="356" t="s">
        <v>687</v>
      </c>
      <c r="B145" s="355" t="s">
        <v>277</v>
      </c>
      <c r="C145" s="352" t="str">
        <f t="shared" si="8"/>
        <v/>
      </c>
      <c r="D145" s="352" t="str">
        <f t="shared" si="9"/>
        <v/>
      </c>
      <c r="E145" s="352">
        <f>SUMIF('Correspondance GFC OP@LE'!$F$9:$F$331,A145,'Correspondance GFC OP@LE'!$H$9:$H$331)</f>
        <v>0</v>
      </c>
      <c r="F145" s="352">
        <f>SUMIF('Correspondance GFC OP@LE'!$F$9:$F$331,A145,'Correspondance GFC OP@LE'!$I$9:$I$331)</f>
        <v>0</v>
      </c>
      <c r="G145" s="353" t="s">
        <v>577</v>
      </c>
    </row>
    <row r="146" spans="1:7" x14ac:dyDescent="0.3">
      <c r="A146" s="356" t="s">
        <v>688</v>
      </c>
      <c r="B146" s="355" t="s">
        <v>285</v>
      </c>
      <c r="C146" s="352" t="str">
        <f t="shared" si="8"/>
        <v/>
      </c>
      <c r="D146" s="352" t="str">
        <f t="shared" si="9"/>
        <v/>
      </c>
      <c r="E146" s="352">
        <f>SUMIF('Correspondance GFC OP@LE'!$F$9:$F$331,A146,'Correspondance GFC OP@LE'!$H$9:$H$331)</f>
        <v>0</v>
      </c>
      <c r="F146" s="352">
        <f>SUMIF('Correspondance GFC OP@LE'!$F$9:$F$331,A146,'Correspondance GFC OP@LE'!$I$9:$I$331)</f>
        <v>0</v>
      </c>
      <c r="G146" s="353" t="s">
        <v>577</v>
      </c>
    </row>
    <row r="147" spans="1:7" x14ac:dyDescent="0.3">
      <c r="A147" s="356" t="s">
        <v>689</v>
      </c>
      <c r="B147" s="355" t="s">
        <v>287</v>
      </c>
      <c r="C147" s="352" t="str">
        <f t="shared" si="8"/>
        <v/>
      </c>
      <c r="D147" s="352" t="str">
        <f t="shared" si="9"/>
        <v/>
      </c>
      <c r="E147" s="352">
        <f>SUMIF('Correspondance GFC OP@LE'!$F$9:$F$331,A147,'Correspondance GFC OP@LE'!$H$9:$H$331)</f>
        <v>0</v>
      </c>
      <c r="F147" s="352">
        <f>SUMIF('Correspondance GFC OP@LE'!$F$9:$F$331,A147,'Correspondance GFC OP@LE'!$I$9:$I$331)</f>
        <v>0</v>
      </c>
      <c r="G147" s="353" t="s">
        <v>577</v>
      </c>
    </row>
    <row r="148" spans="1:7" x14ac:dyDescent="0.3">
      <c r="A148" s="356" t="s">
        <v>690</v>
      </c>
      <c r="B148" s="355" t="s">
        <v>289</v>
      </c>
      <c r="C148" s="352" t="str">
        <f t="shared" si="8"/>
        <v/>
      </c>
      <c r="D148" s="352" t="str">
        <f t="shared" si="9"/>
        <v/>
      </c>
      <c r="E148" s="352">
        <f>SUMIF('Correspondance GFC OP@LE'!$F$9:$F$331,A148,'Correspondance GFC OP@LE'!$H$9:$H$331)</f>
        <v>0</v>
      </c>
      <c r="F148" s="352">
        <f>SUMIF('Correspondance GFC OP@LE'!$F$9:$F$331,A148,'Correspondance GFC OP@LE'!$I$9:$I$331)</f>
        <v>0</v>
      </c>
      <c r="G148" s="353" t="s">
        <v>577</v>
      </c>
    </row>
    <row r="149" spans="1:7" x14ac:dyDescent="0.3">
      <c r="A149" s="356" t="s">
        <v>691</v>
      </c>
      <c r="B149" s="355" t="s">
        <v>291</v>
      </c>
      <c r="C149" s="352" t="str">
        <f t="shared" si="8"/>
        <v/>
      </c>
      <c r="D149" s="352" t="str">
        <f t="shared" si="9"/>
        <v/>
      </c>
      <c r="E149" s="352">
        <f>SUMIF('Correspondance GFC OP@LE'!$F$9:$F$331,A149,'Correspondance GFC OP@LE'!$H$9:$H$331)</f>
        <v>0</v>
      </c>
      <c r="F149" s="352">
        <f>SUMIF('Correspondance GFC OP@LE'!$F$9:$F$331,A149,'Correspondance GFC OP@LE'!$I$9:$I$331)</f>
        <v>0</v>
      </c>
      <c r="G149" s="353" t="s">
        <v>577</v>
      </c>
    </row>
    <row r="150" spans="1:7" x14ac:dyDescent="0.3">
      <c r="A150" s="356" t="s">
        <v>692</v>
      </c>
      <c r="B150" s="355" t="s">
        <v>292</v>
      </c>
      <c r="C150" s="352" t="str">
        <f t="shared" si="8"/>
        <v/>
      </c>
      <c r="D150" s="352" t="str">
        <f t="shared" si="9"/>
        <v/>
      </c>
      <c r="E150" s="352">
        <f>SUMIF('Correspondance GFC OP@LE'!$F$9:$F$331,A150,'Correspondance GFC OP@LE'!$H$9:$H$331)</f>
        <v>0</v>
      </c>
      <c r="F150" s="352">
        <f>SUMIF('Correspondance GFC OP@LE'!$F$9:$F$331,A150,'Correspondance GFC OP@LE'!$I$9:$I$331)</f>
        <v>0</v>
      </c>
      <c r="G150" s="353" t="s">
        <v>577</v>
      </c>
    </row>
    <row r="151" spans="1:7" x14ac:dyDescent="0.3">
      <c r="A151" s="356" t="s">
        <v>693</v>
      </c>
      <c r="B151" s="355" t="s">
        <v>293</v>
      </c>
      <c r="C151" s="352" t="str">
        <f t="shared" si="8"/>
        <v/>
      </c>
      <c r="D151" s="352" t="str">
        <f t="shared" si="9"/>
        <v/>
      </c>
      <c r="E151" s="352">
        <f>SUMIF('Correspondance GFC OP@LE'!$F$9:$F$331,A151,'Correspondance GFC OP@LE'!$H$9:$H$331)</f>
        <v>0</v>
      </c>
      <c r="F151" s="352">
        <f>SUMIF('Correspondance GFC OP@LE'!$F$9:$F$331,A151,'Correspondance GFC OP@LE'!$I$9:$I$331)</f>
        <v>0</v>
      </c>
      <c r="G151" s="353" t="s">
        <v>577</v>
      </c>
    </row>
    <row r="152" spans="1:7" x14ac:dyDescent="0.3">
      <c r="A152" s="356" t="s">
        <v>694</v>
      </c>
      <c r="B152" s="355" t="s">
        <v>295</v>
      </c>
      <c r="C152" s="352" t="str">
        <f t="shared" si="8"/>
        <v/>
      </c>
      <c r="D152" s="352" t="str">
        <f t="shared" si="9"/>
        <v/>
      </c>
      <c r="E152" s="352">
        <f>SUMIF('Correspondance GFC OP@LE'!$F$9:$F$331,A152,'Correspondance GFC OP@LE'!$H$9:$H$331)</f>
        <v>0</v>
      </c>
      <c r="F152" s="352">
        <f>SUMIF('Correspondance GFC OP@LE'!$F$9:$F$331,A152,'Correspondance GFC OP@LE'!$I$9:$I$331)</f>
        <v>0</v>
      </c>
      <c r="G152" s="353" t="s">
        <v>577</v>
      </c>
    </row>
    <row r="153" spans="1:7" x14ac:dyDescent="0.3">
      <c r="A153" s="356" t="s">
        <v>695</v>
      </c>
      <c r="B153" s="355" t="s">
        <v>300</v>
      </c>
      <c r="C153" s="352" t="str">
        <f t="shared" si="8"/>
        <v/>
      </c>
      <c r="D153" s="352" t="str">
        <f t="shared" si="9"/>
        <v/>
      </c>
      <c r="E153" s="352">
        <f>SUMIF('Correspondance GFC OP@LE'!$F$9:$F$331,A153,'Correspondance GFC OP@LE'!$H$9:$H$331)</f>
        <v>0</v>
      </c>
      <c r="F153" s="352">
        <f>SUMIF('Correspondance GFC OP@LE'!$F$9:$F$331,A153,'Correspondance GFC OP@LE'!$I$9:$I$331)</f>
        <v>0</v>
      </c>
      <c r="G153" s="353" t="s">
        <v>577</v>
      </c>
    </row>
    <row r="154" spans="1:7" x14ac:dyDescent="0.3">
      <c r="A154" s="356" t="s">
        <v>696</v>
      </c>
      <c r="B154" s="355" t="s">
        <v>301</v>
      </c>
      <c r="C154" s="352" t="str">
        <f t="shared" si="8"/>
        <v/>
      </c>
      <c r="D154" s="352" t="str">
        <f t="shared" si="9"/>
        <v/>
      </c>
      <c r="E154" s="352">
        <f>SUMIF('Correspondance GFC OP@LE'!$F$9:$F$331,A154,'Correspondance GFC OP@LE'!$H$9:$H$331)</f>
        <v>0</v>
      </c>
      <c r="F154" s="352">
        <f>SUMIF('Correspondance GFC OP@LE'!$F$9:$F$331,A154,'Correspondance GFC OP@LE'!$I$9:$I$331)</f>
        <v>0</v>
      </c>
      <c r="G154" s="353" t="s">
        <v>577</v>
      </c>
    </row>
    <row r="155" spans="1:7" ht="28.8" x14ac:dyDescent="0.3">
      <c r="A155" s="356" t="s">
        <v>697</v>
      </c>
      <c r="B155" s="355" t="s">
        <v>302</v>
      </c>
      <c r="C155" s="352" t="str">
        <f t="shared" si="8"/>
        <v/>
      </c>
      <c r="D155" s="352" t="str">
        <f t="shared" si="9"/>
        <v/>
      </c>
      <c r="E155" s="352">
        <f>SUMIF('Correspondance GFC OP@LE'!$F$9:$F$331,A155,'Correspondance GFC OP@LE'!$H$9:$H$331)</f>
        <v>0</v>
      </c>
      <c r="F155" s="352">
        <f>SUMIF('Correspondance GFC OP@LE'!$F$9:$F$331,A155,'Correspondance GFC OP@LE'!$I$9:$I$331)</f>
        <v>0</v>
      </c>
      <c r="G155" s="353" t="s">
        <v>577</v>
      </c>
    </row>
    <row r="156" spans="1:7" x14ac:dyDescent="0.3">
      <c r="A156" s="356" t="s">
        <v>698</v>
      </c>
      <c r="B156" s="355" t="s">
        <v>303</v>
      </c>
      <c r="C156" s="352" t="str">
        <f t="shared" si="8"/>
        <v/>
      </c>
      <c r="D156" s="352" t="str">
        <f t="shared" si="9"/>
        <v/>
      </c>
      <c r="E156" s="352">
        <f>SUMIF('Correspondance GFC OP@LE'!$F$9:$F$331,A156,'Correspondance GFC OP@LE'!$H$9:$H$331)</f>
        <v>0</v>
      </c>
      <c r="F156" s="352">
        <f>SUMIF('Correspondance GFC OP@LE'!$F$9:$F$331,A156,'Correspondance GFC OP@LE'!$I$9:$I$331)</f>
        <v>0</v>
      </c>
      <c r="G156" s="353" t="s">
        <v>577</v>
      </c>
    </row>
    <row r="157" spans="1:7" x14ac:dyDescent="0.3">
      <c r="A157" s="356" t="s">
        <v>699</v>
      </c>
      <c r="B157" s="355" t="s">
        <v>305</v>
      </c>
      <c r="C157" s="352" t="str">
        <f t="shared" si="8"/>
        <v/>
      </c>
      <c r="D157" s="352" t="str">
        <f t="shared" si="9"/>
        <v/>
      </c>
      <c r="E157" s="352">
        <f>SUMIF('Correspondance GFC OP@LE'!$F$9:$F$331,A157,'Correspondance GFC OP@LE'!$H$9:$H$331)</f>
        <v>0</v>
      </c>
      <c r="F157" s="352">
        <f>SUMIF('Correspondance GFC OP@LE'!$F$9:$F$331,A157,'Correspondance GFC OP@LE'!$I$9:$I$331)</f>
        <v>0</v>
      </c>
      <c r="G157" s="353" t="s">
        <v>577</v>
      </c>
    </row>
    <row r="158" spans="1:7" x14ac:dyDescent="0.3">
      <c r="A158" s="356" t="s">
        <v>700</v>
      </c>
      <c r="B158" s="355" t="s">
        <v>306</v>
      </c>
      <c r="C158" s="352" t="str">
        <f t="shared" si="8"/>
        <v/>
      </c>
      <c r="D158" s="352" t="str">
        <f t="shared" si="9"/>
        <v/>
      </c>
      <c r="E158" s="352">
        <f>SUMIF('Correspondance GFC OP@LE'!$F$9:$F$331,A158,'Correspondance GFC OP@LE'!$H$9:$H$331)</f>
        <v>0</v>
      </c>
      <c r="F158" s="352">
        <f>SUMIF('Correspondance GFC OP@LE'!$F$9:$F$331,A158,'Correspondance GFC OP@LE'!$I$9:$I$331)</f>
        <v>0</v>
      </c>
      <c r="G158" s="353" t="s">
        <v>577</v>
      </c>
    </row>
    <row r="159" spans="1:7" x14ac:dyDescent="0.3">
      <c r="A159" s="356" t="s">
        <v>701</v>
      </c>
      <c r="B159" s="355" t="s">
        <v>299</v>
      </c>
      <c r="C159" s="352" t="str">
        <f t="shared" ref="C159:C190" si="10">IF(E159&gt;F159,E159-F159,"")</f>
        <v/>
      </c>
      <c r="D159" s="352" t="str">
        <f t="shared" ref="D159:D190" si="11">IF(F159&gt;E159,F159-E159,"")</f>
        <v/>
      </c>
      <c r="E159" s="352">
        <f>SUMIF('Correspondance GFC OP@LE'!$F$9:$F$331,A159,'Correspondance GFC OP@LE'!$H$9:$H$331)</f>
        <v>0</v>
      </c>
      <c r="F159" s="352">
        <f>SUMIF('Correspondance GFC OP@LE'!$F$9:$F$331,A159,'Correspondance GFC OP@LE'!$I$9:$I$331)</f>
        <v>0</v>
      </c>
      <c r="G159" s="353" t="s">
        <v>577</v>
      </c>
    </row>
    <row r="160" spans="1:7" ht="28.8" x14ac:dyDescent="0.3">
      <c r="A160" s="350" t="s">
        <v>702</v>
      </c>
      <c r="B160" s="357" t="s">
        <v>321</v>
      </c>
      <c r="C160" s="352" t="str">
        <f t="shared" si="10"/>
        <v/>
      </c>
      <c r="D160" s="352" t="str">
        <f t="shared" si="11"/>
        <v/>
      </c>
      <c r="E160" s="352">
        <f>SUMIF('Correspondance GFC OP@LE'!$F$9:$F$331,A160,'Correspondance GFC OP@LE'!$H$9:$H$331)</f>
        <v>0</v>
      </c>
      <c r="F160" s="352">
        <f>SUMIF('Correspondance GFC OP@LE'!$F$9:$F$331,A160,'Correspondance GFC OP@LE'!$I$9:$I$331)</f>
        <v>0</v>
      </c>
      <c r="G160" s="353" t="s">
        <v>577</v>
      </c>
    </row>
    <row r="161" spans="1:7" ht="28.8" x14ac:dyDescent="0.3">
      <c r="A161" s="356" t="s">
        <v>703</v>
      </c>
      <c r="B161" s="355" t="s">
        <v>313</v>
      </c>
      <c r="C161" s="352" t="str">
        <f t="shared" si="10"/>
        <v/>
      </c>
      <c r="D161" s="352" t="str">
        <f t="shared" si="11"/>
        <v/>
      </c>
      <c r="E161" s="352">
        <f>SUMIF('Correspondance GFC OP@LE'!$F$9:$F$331,A161,'Correspondance GFC OP@LE'!$H$9:$H$331)</f>
        <v>0</v>
      </c>
      <c r="F161" s="352">
        <f>SUMIF('Correspondance GFC OP@LE'!$F$9:$F$331,A161,'Correspondance GFC OP@LE'!$I$9:$I$331)</f>
        <v>0</v>
      </c>
      <c r="G161" s="353" t="s">
        <v>577</v>
      </c>
    </row>
    <row r="162" spans="1:7" ht="28.8" x14ac:dyDescent="0.3">
      <c r="A162" s="356" t="s">
        <v>704</v>
      </c>
      <c r="B162" s="355" t="s">
        <v>315</v>
      </c>
      <c r="C162" s="352" t="str">
        <f t="shared" si="10"/>
        <v/>
      </c>
      <c r="D162" s="352" t="str">
        <f t="shared" si="11"/>
        <v/>
      </c>
      <c r="E162" s="352">
        <f>SUMIF('Correspondance GFC OP@LE'!$F$9:$F$331,A162,'Correspondance GFC OP@LE'!$H$9:$H$331)</f>
        <v>0</v>
      </c>
      <c r="F162" s="352">
        <f>SUMIF('Correspondance GFC OP@LE'!$F$9:$F$331,A162,'Correspondance GFC OP@LE'!$I$9:$I$331)</f>
        <v>0</v>
      </c>
      <c r="G162" s="353" t="s">
        <v>577</v>
      </c>
    </row>
    <row r="163" spans="1:7" ht="28.8" x14ac:dyDescent="0.3">
      <c r="A163" s="350" t="s">
        <v>705</v>
      </c>
      <c r="B163" s="357" t="s">
        <v>309</v>
      </c>
      <c r="C163" s="352" t="str">
        <f t="shared" si="10"/>
        <v/>
      </c>
      <c r="D163" s="352" t="str">
        <f t="shared" si="11"/>
        <v/>
      </c>
      <c r="E163" s="352">
        <f>SUMIF('Correspondance GFC OP@LE'!$F$9:$F$331,A163,'Correspondance GFC OP@LE'!$H$9:$H$331)</f>
        <v>0</v>
      </c>
      <c r="F163" s="352">
        <f>SUMIF('Correspondance GFC OP@LE'!$F$9:$F$331,A163,'Correspondance GFC OP@LE'!$I$9:$I$331)</f>
        <v>0</v>
      </c>
      <c r="G163" s="353" t="s">
        <v>577</v>
      </c>
    </row>
    <row r="164" spans="1:7" x14ac:dyDescent="0.3">
      <c r="A164" s="356" t="s">
        <v>706</v>
      </c>
      <c r="B164" s="355" t="s">
        <v>310</v>
      </c>
      <c r="C164" s="352" t="str">
        <f t="shared" si="10"/>
        <v/>
      </c>
      <c r="D164" s="352" t="str">
        <f t="shared" si="11"/>
        <v/>
      </c>
      <c r="E164" s="352">
        <f>SUMIF('Correspondance GFC OP@LE'!$F$9:$F$331,A164,'Correspondance GFC OP@LE'!$H$9:$H$331)</f>
        <v>0</v>
      </c>
      <c r="F164" s="352">
        <f>SUMIF('Correspondance GFC OP@LE'!$F$9:$F$331,A164,'Correspondance GFC OP@LE'!$I$9:$I$331)</f>
        <v>0</v>
      </c>
      <c r="G164" s="353" t="s">
        <v>577</v>
      </c>
    </row>
    <row r="165" spans="1:7" x14ac:dyDescent="0.3">
      <c r="A165" s="356" t="s">
        <v>707</v>
      </c>
      <c r="B165" s="355" t="s">
        <v>318</v>
      </c>
      <c r="C165" s="352" t="str">
        <f t="shared" si="10"/>
        <v/>
      </c>
      <c r="D165" s="352" t="str">
        <f t="shared" si="11"/>
        <v/>
      </c>
      <c r="E165" s="352">
        <f>SUMIF('Correspondance GFC OP@LE'!$F$9:$F$331,A165,'Correspondance GFC OP@LE'!$H$9:$H$331)</f>
        <v>0</v>
      </c>
      <c r="F165" s="352">
        <f>SUMIF('Correspondance GFC OP@LE'!$F$9:$F$331,A165,'Correspondance GFC OP@LE'!$I$9:$I$331)</f>
        <v>0</v>
      </c>
      <c r="G165" s="353" t="s">
        <v>577</v>
      </c>
    </row>
    <row r="166" spans="1:7" x14ac:dyDescent="0.3">
      <c r="A166" s="356" t="s">
        <v>708</v>
      </c>
      <c r="B166" s="355" t="s">
        <v>320</v>
      </c>
      <c r="C166" s="352" t="str">
        <f t="shared" si="10"/>
        <v/>
      </c>
      <c r="D166" s="352" t="str">
        <f t="shared" si="11"/>
        <v/>
      </c>
      <c r="E166" s="352">
        <f>SUMIF('Correspondance GFC OP@LE'!$F$9:$F$331,A166,'Correspondance GFC OP@LE'!$H$9:$H$331)</f>
        <v>0</v>
      </c>
      <c r="F166" s="352">
        <f>SUMIF('Correspondance GFC OP@LE'!$F$9:$F$331,A166,'Correspondance GFC OP@LE'!$I$9:$I$331)</f>
        <v>0</v>
      </c>
      <c r="G166" s="353" t="s">
        <v>577</v>
      </c>
    </row>
    <row r="167" spans="1:7" x14ac:dyDescent="0.3">
      <c r="A167" s="356" t="s">
        <v>709</v>
      </c>
      <c r="B167" s="355" t="s">
        <v>323</v>
      </c>
      <c r="C167" s="352" t="str">
        <f t="shared" si="10"/>
        <v/>
      </c>
      <c r="D167" s="352" t="str">
        <f t="shared" si="11"/>
        <v/>
      </c>
      <c r="E167" s="352">
        <f>SUMIF('Correspondance GFC OP@LE'!$F$9:$F$331,A167,'Correspondance GFC OP@LE'!$H$9:$H$331)</f>
        <v>0</v>
      </c>
      <c r="F167" s="352">
        <f>SUMIF('Correspondance GFC OP@LE'!$F$9:$F$331,A167,'Correspondance GFC OP@LE'!$I$9:$I$331)</f>
        <v>0</v>
      </c>
      <c r="G167" s="353" t="s">
        <v>577</v>
      </c>
    </row>
    <row r="168" spans="1:7" x14ac:dyDescent="0.3">
      <c r="A168" s="356" t="s">
        <v>710</v>
      </c>
      <c r="B168" s="355" t="s">
        <v>325</v>
      </c>
      <c r="C168" s="352" t="str">
        <f t="shared" si="10"/>
        <v/>
      </c>
      <c r="D168" s="352" t="str">
        <f t="shared" si="11"/>
        <v/>
      </c>
      <c r="E168" s="352">
        <f>SUMIF('Correspondance GFC OP@LE'!$F$9:$F$331,A168,'Correspondance GFC OP@LE'!$H$9:$H$331)</f>
        <v>0</v>
      </c>
      <c r="F168" s="352">
        <f>SUMIF('Correspondance GFC OP@LE'!$F$9:$F$331,A168,'Correspondance GFC OP@LE'!$I$9:$I$331)</f>
        <v>0</v>
      </c>
      <c r="G168" s="353" t="s">
        <v>577</v>
      </c>
    </row>
    <row r="169" spans="1:7" x14ac:dyDescent="0.3">
      <c r="A169" s="356" t="s">
        <v>711</v>
      </c>
      <c r="B169" s="355" t="s">
        <v>327</v>
      </c>
      <c r="C169" s="352" t="str">
        <f t="shared" si="10"/>
        <v/>
      </c>
      <c r="D169" s="352" t="str">
        <f t="shared" si="11"/>
        <v/>
      </c>
      <c r="E169" s="352">
        <f>SUMIF('Correspondance GFC OP@LE'!$F$9:$F$331,A169,'Correspondance GFC OP@LE'!$H$9:$H$331)</f>
        <v>0</v>
      </c>
      <c r="F169" s="352">
        <f>SUMIF('Correspondance GFC OP@LE'!$F$9:$F$331,A169,'Correspondance GFC OP@LE'!$I$9:$I$331)</f>
        <v>0</v>
      </c>
      <c r="G169" s="353" t="s">
        <v>577</v>
      </c>
    </row>
    <row r="170" spans="1:7" ht="28.8" x14ac:dyDescent="0.3">
      <c r="A170" s="350" t="s">
        <v>712</v>
      </c>
      <c r="B170" s="355" t="s">
        <v>308</v>
      </c>
      <c r="C170" s="352" t="str">
        <f t="shared" si="10"/>
        <v/>
      </c>
      <c r="D170" s="352" t="str">
        <f t="shared" si="11"/>
        <v/>
      </c>
      <c r="E170" s="352">
        <f>SUMIF('Correspondance GFC OP@LE'!$F$9:$F$331,A170,'Correspondance GFC OP@LE'!$H$9:$H$331)</f>
        <v>0</v>
      </c>
      <c r="F170" s="352">
        <f>SUMIF('Correspondance GFC OP@LE'!$F$9:$F$331,A170,'Correspondance GFC OP@LE'!$I$9:$I$331)</f>
        <v>0</v>
      </c>
      <c r="G170" s="353" t="s">
        <v>577</v>
      </c>
    </row>
    <row r="171" spans="1:7" ht="28.8" x14ac:dyDescent="0.3">
      <c r="A171" s="356" t="s">
        <v>713</v>
      </c>
      <c r="B171" s="355" t="s">
        <v>334</v>
      </c>
      <c r="C171" s="352" t="str">
        <f t="shared" si="10"/>
        <v/>
      </c>
      <c r="D171" s="352" t="str">
        <f t="shared" si="11"/>
        <v/>
      </c>
      <c r="E171" s="352">
        <f>SUMIF('Correspondance GFC OP@LE'!$F$9:$F$331,A171,'Correspondance GFC OP@LE'!$H$9:$H$331)</f>
        <v>0</v>
      </c>
      <c r="F171" s="352">
        <f>SUMIF('Correspondance GFC OP@LE'!$F$9:$F$331,A171,'Correspondance GFC OP@LE'!$I$9:$I$331)</f>
        <v>0</v>
      </c>
      <c r="G171" s="353" t="s">
        <v>577</v>
      </c>
    </row>
    <row r="172" spans="1:7" ht="28.8" x14ac:dyDescent="0.3">
      <c r="A172" s="356" t="s">
        <v>714</v>
      </c>
      <c r="B172" s="355" t="s">
        <v>336</v>
      </c>
      <c r="C172" s="352" t="str">
        <f t="shared" si="10"/>
        <v/>
      </c>
      <c r="D172" s="352" t="str">
        <f t="shared" si="11"/>
        <v/>
      </c>
      <c r="E172" s="352">
        <f>SUMIF('Correspondance GFC OP@LE'!$F$9:$F$331,A172,'Correspondance GFC OP@LE'!$H$9:$H$331)</f>
        <v>0</v>
      </c>
      <c r="F172" s="352">
        <f>SUMIF('Correspondance GFC OP@LE'!$F$9:$F$331,A172,'Correspondance GFC OP@LE'!$I$9:$I$331)</f>
        <v>0</v>
      </c>
      <c r="G172" s="353" t="s">
        <v>577</v>
      </c>
    </row>
    <row r="173" spans="1:7" x14ac:dyDescent="0.3">
      <c r="A173" s="356" t="s">
        <v>715</v>
      </c>
      <c r="B173" s="355" t="s">
        <v>338</v>
      </c>
      <c r="C173" s="352" t="str">
        <f t="shared" si="10"/>
        <v/>
      </c>
      <c r="D173" s="352" t="str">
        <f t="shared" si="11"/>
        <v/>
      </c>
      <c r="E173" s="352">
        <f>SUMIF('Correspondance GFC OP@LE'!$F$9:$F$331,A173,'Correspondance GFC OP@LE'!$H$9:$H$331)</f>
        <v>0</v>
      </c>
      <c r="F173" s="352">
        <f>SUMIF('Correspondance GFC OP@LE'!$F$9:$F$331,A173,'Correspondance GFC OP@LE'!$I$9:$I$331)</f>
        <v>0</v>
      </c>
      <c r="G173" s="353" t="s">
        <v>577</v>
      </c>
    </row>
    <row r="174" spans="1:7" x14ac:dyDescent="0.3">
      <c r="A174" s="350" t="s">
        <v>716</v>
      </c>
      <c r="B174" s="355" t="s">
        <v>340</v>
      </c>
      <c r="C174" s="352" t="str">
        <f t="shared" si="10"/>
        <v/>
      </c>
      <c r="D174" s="352" t="str">
        <f t="shared" si="11"/>
        <v/>
      </c>
      <c r="E174" s="352">
        <f>SUMIF('Correspondance GFC OP@LE'!$F$9:$F$331,A174,'Correspondance GFC OP@LE'!$H$9:$H$331)</f>
        <v>0</v>
      </c>
      <c r="F174" s="352">
        <f>SUMIF('Correspondance GFC OP@LE'!$F$9:$F$331,A174,'Correspondance GFC OP@LE'!$I$9:$I$331)</f>
        <v>0</v>
      </c>
      <c r="G174" s="353" t="s">
        <v>577</v>
      </c>
    </row>
    <row r="175" spans="1:7" x14ac:dyDescent="0.3">
      <c r="A175" s="356" t="s">
        <v>717</v>
      </c>
      <c r="B175" s="355" t="s">
        <v>342</v>
      </c>
      <c r="C175" s="352" t="str">
        <f t="shared" si="10"/>
        <v/>
      </c>
      <c r="D175" s="352" t="str">
        <f t="shared" si="11"/>
        <v/>
      </c>
      <c r="E175" s="352">
        <f>SUMIF('Correspondance GFC OP@LE'!$F$9:$F$331,A175,'Correspondance GFC OP@LE'!$H$9:$H$331)</f>
        <v>0</v>
      </c>
      <c r="F175" s="352">
        <f>SUMIF('Correspondance GFC OP@LE'!$F$9:$F$331,A175,'Correspondance GFC OP@LE'!$I$9:$I$331)</f>
        <v>0</v>
      </c>
      <c r="G175" s="353" t="s">
        <v>577</v>
      </c>
    </row>
    <row r="176" spans="1:7" x14ac:dyDescent="0.3">
      <c r="A176" s="356" t="s">
        <v>718</v>
      </c>
      <c r="B176" s="355" t="s">
        <v>331</v>
      </c>
      <c r="C176" s="352" t="str">
        <f t="shared" si="10"/>
        <v/>
      </c>
      <c r="D176" s="352" t="str">
        <f t="shared" si="11"/>
        <v/>
      </c>
      <c r="E176" s="352">
        <f>SUMIF('Correspondance GFC OP@LE'!$F$9:$F$331,A176,'Correspondance GFC OP@LE'!$H$9:$H$331)</f>
        <v>0</v>
      </c>
      <c r="F176" s="352">
        <f>SUMIF('Correspondance GFC OP@LE'!$F$9:$F$331,A176,'Correspondance GFC OP@LE'!$I$9:$I$331)</f>
        <v>0</v>
      </c>
      <c r="G176" s="353" t="s">
        <v>577</v>
      </c>
    </row>
    <row r="177" spans="1:7" x14ac:dyDescent="0.3">
      <c r="A177" s="356" t="s">
        <v>719</v>
      </c>
      <c r="B177" s="355" t="s">
        <v>344</v>
      </c>
      <c r="C177" s="352" t="str">
        <f t="shared" si="10"/>
        <v/>
      </c>
      <c r="D177" s="352" t="str">
        <f t="shared" si="11"/>
        <v/>
      </c>
      <c r="E177" s="352">
        <f>SUMIF('Correspondance GFC OP@LE'!$F$9:$F$331,A177,'Correspondance GFC OP@LE'!$H$9:$H$331)</f>
        <v>0</v>
      </c>
      <c r="F177" s="352">
        <f>SUMIF('Correspondance GFC OP@LE'!$F$9:$F$331,A177,'Correspondance GFC OP@LE'!$I$9:$I$331)</f>
        <v>0</v>
      </c>
      <c r="G177" s="353" t="s">
        <v>577</v>
      </c>
    </row>
    <row r="178" spans="1:7" x14ac:dyDescent="0.3">
      <c r="A178" s="356" t="s">
        <v>720</v>
      </c>
      <c r="B178" s="355" t="s">
        <v>279</v>
      </c>
      <c r="C178" s="352" t="str">
        <f t="shared" si="10"/>
        <v/>
      </c>
      <c r="D178" s="352" t="str">
        <f t="shared" si="11"/>
        <v/>
      </c>
      <c r="E178" s="352">
        <f>SUMIF('Correspondance GFC OP@LE'!$F$9:$F$331,A178,'Correspondance GFC OP@LE'!$H$9:$H$331)</f>
        <v>0</v>
      </c>
      <c r="F178" s="352">
        <f>SUMIF('Correspondance GFC OP@LE'!$F$9:$F$331,A178,'Correspondance GFC OP@LE'!$I$9:$I$331)</f>
        <v>0</v>
      </c>
      <c r="G178" s="353" t="s">
        <v>525</v>
      </c>
    </row>
    <row r="179" spans="1:7" x14ac:dyDescent="0.3">
      <c r="A179" s="356" t="s">
        <v>721</v>
      </c>
      <c r="B179" s="355" t="s">
        <v>346</v>
      </c>
      <c r="C179" s="352" t="str">
        <f t="shared" si="10"/>
        <v/>
      </c>
      <c r="D179" s="352" t="str">
        <f t="shared" si="11"/>
        <v/>
      </c>
      <c r="E179" s="352">
        <f>SUMIF('Correspondance GFC OP@LE'!$F$9:$F$331,A179,'Correspondance GFC OP@LE'!$H$9:$H$331)</f>
        <v>0</v>
      </c>
      <c r="F179" s="352">
        <f>SUMIF('Correspondance GFC OP@LE'!$F$9:$F$331,A179,'Correspondance GFC OP@LE'!$I$9:$I$331)</f>
        <v>0</v>
      </c>
      <c r="G179" s="353" t="s">
        <v>577</v>
      </c>
    </row>
    <row r="180" spans="1:7" ht="28.8" x14ac:dyDescent="0.3">
      <c r="A180" s="356" t="s">
        <v>722</v>
      </c>
      <c r="B180" s="355" t="s">
        <v>723</v>
      </c>
      <c r="C180" s="352" t="str">
        <f t="shared" si="10"/>
        <v/>
      </c>
      <c r="D180" s="352" t="str">
        <f t="shared" si="11"/>
        <v/>
      </c>
      <c r="E180" s="352">
        <f>SUMIF('Correspondance GFC OP@LE'!$F$9:$F$331,A180,'Correspondance GFC OP@LE'!$H$9:$H$331)</f>
        <v>0</v>
      </c>
      <c r="F180" s="352">
        <f>SUMIF('Correspondance GFC OP@LE'!$F$9:$F$331,A180,'Correspondance GFC OP@LE'!$I$9:$I$331)</f>
        <v>0</v>
      </c>
      <c r="G180" s="353" t="s">
        <v>577</v>
      </c>
    </row>
    <row r="181" spans="1:7" x14ac:dyDescent="0.3">
      <c r="A181" s="356" t="s">
        <v>724</v>
      </c>
      <c r="B181" s="355" t="s">
        <v>351</v>
      </c>
      <c r="C181" s="352" t="str">
        <f t="shared" si="10"/>
        <v/>
      </c>
      <c r="D181" s="352" t="str">
        <f t="shared" si="11"/>
        <v/>
      </c>
      <c r="E181" s="352">
        <f>SUMIF('Correspondance GFC OP@LE'!$F$9:$F$331,A181,'Correspondance GFC OP@LE'!$H$9:$H$331)</f>
        <v>0</v>
      </c>
      <c r="F181" s="352">
        <f>SUMIF('Correspondance GFC OP@LE'!$F$9:$F$331,A181,'Correspondance GFC OP@LE'!$I$9:$I$331)</f>
        <v>0</v>
      </c>
      <c r="G181" s="353" t="s">
        <v>577</v>
      </c>
    </row>
    <row r="182" spans="1:7" x14ac:dyDescent="0.3">
      <c r="A182" s="356" t="s">
        <v>725</v>
      </c>
      <c r="B182" s="355" t="s">
        <v>356</v>
      </c>
      <c r="C182" s="352" t="str">
        <f t="shared" si="10"/>
        <v/>
      </c>
      <c r="D182" s="352" t="str">
        <f t="shared" si="11"/>
        <v/>
      </c>
      <c r="E182" s="352">
        <f>SUMIF('Correspondance GFC OP@LE'!$F$9:$F$331,A182,'Correspondance GFC OP@LE'!$H$9:$H$331)</f>
        <v>0</v>
      </c>
      <c r="F182" s="352">
        <f>SUMIF('Correspondance GFC OP@LE'!$F$9:$F$331,A182,'Correspondance GFC OP@LE'!$I$9:$I$331)</f>
        <v>0</v>
      </c>
      <c r="G182" s="353" t="s">
        <v>577</v>
      </c>
    </row>
    <row r="183" spans="1:7" x14ac:dyDescent="0.3">
      <c r="A183" s="356" t="s">
        <v>726</v>
      </c>
      <c r="B183" s="355" t="s">
        <v>357</v>
      </c>
      <c r="C183" s="352" t="str">
        <f t="shared" si="10"/>
        <v/>
      </c>
      <c r="D183" s="352" t="str">
        <f t="shared" si="11"/>
        <v/>
      </c>
      <c r="E183" s="352">
        <f>SUMIF('Correspondance GFC OP@LE'!$F$9:$F$331,A183,'Correspondance GFC OP@LE'!$H$9:$H$331)</f>
        <v>0</v>
      </c>
      <c r="F183" s="352">
        <f>SUMIF('Correspondance GFC OP@LE'!$F$9:$F$331,A183,'Correspondance GFC OP@LE'!$I$9:$I$331)</f>
        <v>0</v>
      </c>
      <c r="G183" s="353" t="s">
        <v>577</v>
      </c>
    </row>
    <row r="184" spans="1:7" x14ac:dyDescent="0.3">
      <c r="A184" s="356" t="s">
        <v>727</v>
      </c>
      <c r="B184" s="355" t="s">
        <v>728</v>
      </c>
      <c r="C184" s="352" t="str">
        <f t="shared" si="10"/>
        <v/>
      </c>
      <c r="D184" s="352" t="str">
        <f t="shared" si="11"/>
        <v/>
      </c>
      <c r="E184" s="352">
        <f>SUMIF('Correspondance GFC OP@LE'!$F$9:$F$331,A184,'Correspondance GFC OP@LE'!$H$9:$H$331)</f>
        <v>0</v>
      </c>
      <c r="F184" s="352">
        <f>SUMIF('Correspondance GFC OP@LE'!$F$9:$F$331,A184,'Correspondance GFC OP@LE'!$I$9:$I$331)</f>
        <v>0</v>
      </c>
      <c r="G184" s="353" t="s">
        <v>577</v>
      </c>
    </row>
    <row r="185" spans="1:7" x14ac:dyDescent="0.3">
      <c r="A185" s="356" t="s">
        <v>729</v>
      </c>
      <c r="B185" s="355" t="s">
        <v>349</v>
      </c>
      <c r="C185" s="352" t="str">
        <f t="shared" si="10"/>
        <v/>
      </c>
      <c r="D185" s="352" t="str">
        <f t="shared" si="11"/>
        <v/>
      </c>
      <c r="E185" s="352">
        <f>SUMIF('Correspondance GFC OP@LE'!$F$9:$F$331,A185,'Correspondance GFC OP@LE'!$H$9:$H$331)</f>
        <v>0</v>
      </c>
      <c r="F185" s="352">
        <f>SUMIF('Correspondance GFC OP@LE'!$F$9:$F$331,A185,'Correspondance GFC OP@LE'!$I$9:$I$331)</f>
        <v>0</v>
      </c>
      <c r="G185" s="353" t="s">
        <v>577</v>
      </c>
    </row>
    <row r="186" spans="1:7" x14ac:dyDescent="0.3">
      <c r="A186" s="356" t="s">
        <v>730</v>
      </c>
      <c r="B186" s="355" t="s">
        <v>350</v>
      </c>
      <c r="C186" s="352" t="str">
        <f t="shared" si="10"/>
        <v/>
      </c>
      <c r="D186" s="352" t="str">
        <f t="shared" si="11"/>
        <v/>
      </c>
      <c r="E186" s="352">
        <f>SUMIF('Correspondance GFC OP@LE'!$F$9:$F$331,A186,'Correspondance GFC OP@LE'!$H$9:$H$331)</f>
        <v>0</v>
      </c>
      <c r="F186" s="352">
        <f>SUMIF('Correspondance GFC OP@LE'!$F$9:$F$331,A186,'Correspondance GFC OP@LE'!$I$9:$I$331)</f>
        <v>0</v>
      </c>
      <c r="G186" s="353" t="s">
        <v>577</v>
      </c>
    </row>
    <row r="187" spans="1:7" x14ac:dyDescent="0.3">
      <c r="A187" s="356" t="s">
        <v>731</v>
      </c>
      <c r="B187" s="355" t="s">
        <v>359</v>
      </c>
      <c r="C187" s="352" t="str">
        <f t="shared" si="10"/>
        <v/>
      </c>
      <c r="D187" s="352" t="str">
        <f t="shared" si="11"/>
        <v/>
      </c>
      <c r="E187" s="352">
        <f>SUMIF('Correspondance GFC OP@LE'!$F$9:$F$331,A187,'Correspondance GFC OP@LE'!$H$9:$H$331)</f>
        <v>0</v>
      </c>
      <c r="F187" s="352">
        <f>SUMIF('Correspondance GFC OP@LE'!$F$9:$F$331,A187,'Correspondance GFC OP@LE'!$I$9:$I$331)</f>
        <v>0</v>
      </c>
      <c r="G187" s="353" t="s">
        <v>525</v>
      </c>
    </row>
    <row r="188" spans="1:7" x14ac:dyDescent="0.3">
      <c r="A188" s="356" t="s">
        <v>732</v>
      </c>
      <c r="B188" s="355" t="s">
        <v>733</v>
      </c>
      <c r="C188" s="352" t="str">
        <f t="shared" si="10"/>
        <v/>
      </c>
      <c r="D188" s="352" t="str">
        <f t="shared" si="11"/>
        <v/>
      </c>
      <c r="E188" s="352">
        <f>SUMIF('Correspondance GFC OP@LE'!$F$9:$F$331,A188,'Correspondance GFC OP@LE'!$H$9:$H$331)</f>
        <v>0</v>
      </c>
      <c r="F188" s="352">
        <f>SUMIF('Correspondance GFC OP@LE'!$F$9:$F$331,A188,'Correspondance GFC OP@LE'!$I$9:$I$331)</f>
        <v>0</v>
      </c>
      <c r="G188" s="353" t="s">
        <v>525</v>
      </c>
    </row>
    <row r="189" spans="1:7" x14ac:dyDescent="0.3">
      <c r="A189" s="356" t="s">
        <v>734</v>
      </c>
      <c r="B189" s="355" t="s">
        <v>361</v>
      </c>
      <c r="C189" s="352" t="str">
        <f t="shared" si="10"/>
        <v/>
      </c>
      <c r="D189" s="352" t="str">
        <f t="shared" si="11"/>
        <v/>
      </c>
      <c r="E189" s="352">
        <f>SUMIF('Correspondance GFC OP@LE'!$F$9:$F$331,A189,'Correspondance GFC OP@LE'!$H$9:$H$331)</f>
        <v>0</v>
      </c>
      <c r="F189" s="352">
        <f>SUMIF('Correspondance GFC OP@LE'!$F$9:$F$331,A189,'Correspondance GFC OP@LE'!$I$9:$I$331)</f>
        <v>0</v>
      </c>
      <c r="G189" s="353" t="s">
        <v>525</v>
      </c>
    </row>
    <row r="190" spans="1:7" ht="28.8" x14ac:dyDescent="0.3">
      <c r="A190" s="356" t="s">
        <v>735</v>
      </c>
      <c r="B190" s="355" t="s">
        <v>362</v>
      </c>
      <c r="C190" s="352" t="str">
        <f t="shared" si="10"/>
        <v/>
      </c>
      <c r="D190" s="352" t="str">
        <f t="shared" si="11"/>
        <v/>
      </c>
      <c r="E190" s="352">
        <f>SUMIF('Correspondance GFC OP@LE'!$F$9:$F$331,A190,'Correspondance GFC OP@LE'!$H$9:$H$331)</f>
        <v>0</v>
      </c>
      <c r="F190" s="352">
        <f>SUMIF('Correspondance GFC OP@LE'!$F$9:$F$331,A190,'Correspondance GFC OP@LE'!$I$9:$I$331)</f>
        <v>0</v>
      </c>
      <c r="G190" s="353" t="s">
        <v>525</v>
      </c>
    </row>
    <row r="191" spans="1:7" x14ac:dyDescent="0.3">
      <c r="A191" s="356" t="s">
        <v>736</v>
      </c>
      <c r="B191" s="355" t="s">
        <v>737</v>
      </c>
      <c r="C191" s="352" t="str">
        <f t="shared" ref="C191:C222" si="12">IF(E191&gt;F191,E191-F191,"")</f>
        <v/>
      </c>
      <c r="D191" s="352" t="str">
        <f t="shared" ref="D191:D222" si="13">IF(F191&gt;E191,F191-E191,"")</f>
        <v/>
      </c>
      <c r="E191" s="352">
        <f>SUMIF('Correspondance GFC OP@LE'!$F$9:$F$331,A191,'Correspondance GFC OP@LE'!$H$9:$H$331)</f>
        <v>0</v>
      </c>
      <c r="F191" s="352">
        <f>SUMIF('Correspondance GFC OP@LE'!$F$9:$F$331,A191,'Correspondance GFC OP@LE'!$I$9:$I$331)</f>
        <v>0</v>
      </c>
      <c r="G191" s="353" t="s">
        <v>525</v>
      </c>
    </row>
    <row r="192" spans="1:7" x14ac:dyDescent="0.3">
      <c r="A192" s="356" t="s">
        <v>738</v>
      </c>
      <c r="B192" s="355" t="s">
        <v>364</v>
      </c>
      <c r="C192" s="352" t="str">
        <f t="shared" si="12"/>
        <v/>
      </c>
      <c r="D192" s="352" t="str">
        <f t="shared" si="13"/>
        <v/>
      </c>
      <c r="E192" s="352">
        <f>SUMIF('Correspondance GFC OP@LE'!$F$9:$F$331,A192,'Correspondance GFC OP@LE'!$H$9:$H$331)</f>
        <v>0</v>
      </c>
      <c r="F192" s="352">
        <f>SUMIF('Correspondance GFC OP@LE'!$F$9:$F$331,A192,'Correspondance GFC OP@LE'!$I$9:$I$331)</f>
        <v>0</v>
      </c>
      <c r="G192" s="353" t="s">
        <v>525</v>
      </c>
    </row>
    <row r="193" spans="1:7" ht="28.8" x14ac:dyDescent="0.3">
      <c r="A193" s="356" t="s">
        <v>739</v>
      </c>
      <c r="B193" s="355" t="s">
        <v>365</v>
      </c>
      <c r="C193" s="352" t="str">
        <f t="shared" si="12"/>
        <v/>
      </c>
      <c r="D193" s="352" t="str">
        <f t="shared" si="13"/>
        <v/>
      </c>
      <c r="E193" s="352">
        <f>SUMIF('Correspondance GFC OP@LE'!$F$9:$F$331,A193,'Correspondance GFC OP@LE'!$H$9:$H$331)</f>
        <v>0</v>
      </c>
      <c r="F193" s="352">
        <f>SUMIF('Correspondance GFC OP@LE'!$F$9:$F$331,A193,'Correspondance GFC OP@LE'!$I$9:$I$331)</f>
        <v>0</v>
      </c>
      <c r="G193" s="353" t="s">
        <v>525</v>
      </c>
    </row>
    <row r="194" spans="1:7" x14ac:dyDescent="0.3">
      <c r="A194" s="356" t="s">
        <v>740</v>
      </c>
      <c r="B194" s="355" t="s">
        <v>741</v>
      </c>
      <c r="C194" s="352" t="str">
        <f t="shared" si="12"/>
        <v/>
      </c>
      <c r="D194" s="352" t="str">
        <f t="shared" si="13"/>
        <v/>
      </c>
      <c r="E194" s="352">
        <f>SUMIF('Correspondance GFC OP@LE'!$F$9:$F$331,A194,'Correspondance GFC OP@LE'!$H$9:$H$331)</f>
        <v>0</v>
      </c>
      <c r="F194" s="352">
        <f>SUMIF('Correspondance GFC OP@LE'!$F$9:$F$331,A194,'Correspondance GFC OP@LE'!$I$9:$I$331)</f>
        <v>0</v>
      </c>
      <c r="G194" s="353" t="s">
        <v>525</v>
      </c>
    </row>
    <row r="195" spans="1:7" x14ac:dyDescent="0.3">
      <c r="A195" s="356" t="s">
        <v>742</v>
      </c>
      <c r="B195" s="355" t="s">
        <v>743</v>
      </c>
      <c r="C195" s="352" t="str">
        <f t="shared" si="12"/>
        <v/>
      </c>
      <c r="D195" s="352" t="str">
        <f t="shared" si="13"/>
        <v/>
      </c>
      <c r="E195" s="352">
        <f>SUMIF('Correspondance GFC OP@LE'!$F$9:$F$331,A195,'Correspondance GFC OP@LE'!$H$9:$H$331)</f>
        <v>0</v>
      </c>
      <c r="F195" s="352">
        <f>SUMIF('Correspondance GFC OP@LE'!$F$9:$F$331,A195,'Correspondance GFC OP@LE'!$I$9:$I$331)</f>
        <v>0</v>
      </c>
      <c r="G195" s="353" t="s">
        <v>525</v>
      </c>
    </row>
    <row r="196" spans="1:7" x14ac:dyDescent="0.3">
      <c r="A196" s="356" t="s">
        <v>744</v>
      </c>
      <c r="B196" s="355" t="s">
        <v>367</v>
      </c>
      <c r="C196" s="352" t="str">
        <f t="shared" si="12"/>
        <v/>
      </c>
      <c r="D196" s="352" t="str">
        <f t="shared" si="13"/>
        <v/>
      </c>
      <c r="E196" s="352">
        <f>SUMIF('Correspondance GFC OP@LE'!$F$9:$F$331,A196,'Correspondance GFC OP@LE'!$H$9:$H$331)</f>
        <v>0</v>
      </c>
      <c r="F196" s="352">
        <f>SUMIF('Correspondance GFC OP@LE'!$F$9:$F$331,A196,'Correspondance GFC OP@LE'!$I$9:$I$331)</f>
        <v>0</v>
      </c>
      <c r="G196" s="353" t="s">
        <v>525</v>
      </c>
    </row>
    <row r="197" spans="1:7" ht="28.8" x14ac:dyDescent="0.3">
      <c r="A197" s="356" t="s">
        <v>745</v>
      </c>
      <c r="B197" s="355" t="s">
        <v>368</v>
      </c>
      <c r="C197" s="352" t="str">
        <f t="shared" si="12"/>
        <v/>
      </c>
      <c r="D197" s="352" t="str">
        <f t="shared" si="13"/>
        <v/>
      </c>
      <c r="E197" s="352">
        <f>SUMIF('Correspondance GFC OP@LE'!$F$9:$F$331,A197,'Correspondance GFC OP@LE'!$H$9:$H$331)</f>
        <v>0</v>
      </c>
      <c r="F197" s="352">
        <f>SUMIF('Correspondance GFC OP@LE'!$F$9:$F$331,A197,'Correspondance GFC OP@LE'!$I$9:$I$331)</f>
        <v>0</v>
      </c>
      <c r="G197" s="353" t="s">
        <v>525</v>
      </c>
    </row>
    <row r="198" spans="1:7" x14ac:dyDescent="0.3">
      <c r="A198" s="356" t="s">
        <v>746</v>
      </c>
      <c r="B198" s="355" t="s">
        <v>370</v>
      </c>
      <c r="C198" s="352" t="str">
        <f t="shared" si="12"/>
        <v/>
      </c>
      <c r="D198" s="352" t="str">
        <f t="shared" si="13"/>
        <v/>
      </c>
      <c r="E198" s="352">
        <f>SUMIF('Correspondance GFC OP@LE'!$F$9:$F$331,A198,'Correspondance GFC OP@LE'!$H$9:$H$331)</f>
        <v>0</v>
      </c>
      <c r="F198" s="352">
        <f>SUMIF('Correspondance GFC OP@LE'!$F$9:$F$331,A198,'Correspondance GFC OP@LE'!$I$9:$I$331)</f>
        <v>0</v>
      </c>
      <c r="G198" s="353" t="s">
        <v>525</v>
      </c>
    </row>
    <row r="199" spans="1:7" x14ac:dyDescent="0.3">
      <c r="A199" s="356" t="s">
        <v>747</v>
      </c>
      <c r="B199" s="355" t="s">
        <v>748</v>
      </c>
      <c r="C199" s="352" t="str">
        <f t="shared" si="12"/>
        <v/>
      </c>
      <c r="D199" s="352" t="str">
        <f t="shared" si="13"/>
        <v/>
      </c>
      <c r="E199" s="352">
        <f>SUMIF('Correspondance GFC OP@LE'!$F$9:$F$331,A199,'Correspondance GFC OP@LE'!$H$9:$H$331)</f>
        <v>0</v>
      </c>
      <c r="F199" s="352">
        <f>SUMIF('Correspondance GFC OP@LE'!$F$9:$F$331,A199,'Correspondance GFC OP@LE'!$I$9:$I$331)</f>
        <v>0</v>
      </c>
      <c r="G199" s="353" t="s">
        <v>525</v>
      </c>
    </row>
    <row r="200" spans="1:7" x14ac:dyDescent="0.3">
      <c r="A200" s="356" t="s">
        <v>749</v>
      </c>
      <c r="B200" s="355" t="s">
        <v>750</v>
      </c>
      <c r="C200" s="352" t="str">
        <f t="shared" si="12"/>
        <v/>
      </c>
      <c r="D200" s="352" t="str">
        <f t="shared" si="13"/>
        <v/>
      </c>
      <c r="E200" s="352">
        <f>SUMIF('Correspondance GFC OP@LE'!$F$9:$F$331,A200,'Correspondance GFC OP@LE'!$H$9:$H$331)</f>
        <v>0</v>
      </c>
      <c r="F200" s="352">
        <f>SUMIF('Correspondance GFC OP@LE'!$F$9:$F$331,A200,'Correspondance GFC OP@LE'!$I$9:$I$331)</f>
        <v>0</v>
      </c>
      <c r="G200" s="353" t="s">
        <v>525</v>
      </c>
    </row>
    <row r="201" spans="1:7" x14ac:dyDescent="0.3">
      <c r="A201" s="356" t="s">
        <v>751</v>
      </c>
      <c r="B201" s="355" t="s">
        <v>370</v>
      </c>
      <c r="C201" s="352" t="str">
        <f t="shared" si="12"/>
        <v/>
      </c>
      <c r="D201" s="352" t="str">
        <f t="shared" si="13"/>
        <v/>
      </c>
      <c r="E201" s="352">
        <f>SUMIF('Correspondance GFC OP@LE'!$F$9:$F$331,A201,'Correspondance GFC OP@LE'!$H$9:$H$331)</f>
        <v>0</v>
      </c>
      <c r="F201" s="352">
        <f>SUMIF('Correspondance GFC OP@LE'!$F$9:$F$331,A201,'Correspondance GFC OP@LE'!$I$9:$I$331)</f>
        <v>0</v>
      </c>
      <c r="G201" s="353" t="s">
        <v>525</v>
      </c>
    </row>
    <row r="202" spans="1:7" x14ac:dyDescent="0.3">
      <c r="A202" s="356" t="s">
        <v>752</v>
      </c>
      <c r="B202" s="355" t="s">
        <v>371</v>
      </c>
      <c r="C202" s="352" t="str">
        <f t="shared" si="12"/>
        <v/>
      </c>
      <c r="D202" s="352" t="str">
        <f t="shared" si="13"/>
        <v/>
      </c>
      <c r="E202" s="352">
        <f>SUMIF('Correspondance GFC OP@LE'!$F$9:$F$331,A202,'Correspondance GFC OP@LE'!$H$9:$H$331)</f>
        <v>0</v>
      </c>
      <c r="F202" s="352">
        <f>SUMIF('Correspondance GFC OP@LE'!$F$9:$F$331,A202,'Correspondance GFC OP@LE'!$I$9:$I$331)</f>
        <v>0</v>
      </c>
      <c r="G202" s="353" t="s">
        <v>577</v>
      </c>
    </row>
    <row r="203" spans="1:7" ht="28.8" x14ac:dyDescent="0.3">
      <c r="A203" s="356" t="s">
        <v>753</v>
      </c>
      <c r="B203" s="355" t="s">
        <v>372</v>
      </c>
      <c r="C203" s="352" t="str">
        <f t="shared" si="12"/>
        <v/>
      </c>
      <c r="D203" s="352" t="str">
        <f t="shared" si="13"/>
        <v/>
      </c>
      <c r="E203" s="352">
        <f>SUMIF('Correspondance GFC OP@LE'!$F$9:$F$331,A203,'Correspondance GFC OP@LE'!$H$9:$H$331)</f>
        <v>0</v>
      </c>
      <c r="F203" s="352">
        <f>SUMIF('Correspondance GFC OP@LE'!$F$9:$F$331,A203,'Correspondance GFC OP@LE'!$I$9:$I$331)</f>
        <v>0</v>
      </c>
      <c r="G203" s="353" t="s">
        <v>525</v>
      </c>
    </row>
    <row r="204" spans="1:7" x14ac:dyDescent="0.3">
      <c r="A204" s="356" t="s">
        <v>754</v>
      </c>
      <c r="B204" s="355" t="s">
        <v>373</v>
      </c>
      <c r="C204" s="352" t="str">
        <f t="shared" si="12"/>
        <v/>
      </c>
      <c r="D204" s="352" t="str">
        <f t="shared" si="13"/>
        <v/>
      </c>
      <c r="E204" s="352">
        <f>SUMIF('Correspondance GFC OP@LE'!$F$9:$F$331,A204,'Correspondance GFC OP@LE'!$H$9:$H$331)</f>
        <v>0</v>
      </c>
      <c r="F204" s="352">
        <f>SUMIF('Correspondance GFC OP@LE'!$F$9:$F$331,A204,'Correspondance GFC OP@LE'!$I$9:$I$331)</f>
        <v>0</v>
      </c>
      <c r="G204" s="353" t="s">
        <v>525</v>
      </c>
    </row>
    <row r="205" spans="1:7" x14ac:dyDescent="0.3">
      <c r="A205" s="356" t="s">
        <v>755</v>
      </c>
      <c r="B205" s="355" t="s">
        <v>375</v>
      </c>
      <c r="C205" s="352" t="str">
        <f t="shared" si="12"/>
        <v/>
      </c>
      <c r="D205" s="352" t="str">
        <f t="shared" si="13"/>
        <v/>
      </c>
      <c r="E205" s="352">
        <f>SUMIF('Correspondance GFC OP@LE'!$F$9:$F$331,A205,'Correspondance GFC OP@LE'!$H$9:$H$331)</f>
        <v>0</v>
      </c>
      <c r="F205" s="352">
        <f>SUMIF('Correspondance GFC OP@LE'!$F$9:$F$331,A205,'Correspondance GFC OP@LE'!$I$9:$I$331)</f>
        <v>0</v>
      </c>
      <c r="G205" s="353" t="s">
        <v>525</v>
      </c>
    </row>
    <row r="206" spans="1:7" ht="28.8" x14ac:dyDescent="0.3">
      <c r="A206" s="356" t="s">
        <v>756</v>
      </c>
      <c r="B206" s="355" t="s">
        <v>378</v>
      </c>
      <c r="C206" s="352" t="str">
        <f t="shared" si="12"/>
        <v/>
      </c>
      <c r="D206" s="352" t="str">
        <f t="shared" si="13"/>
        <v/>
      </c>
      <c r="E206" s="352">
        <f>SUMIF('Correspondance GFC OP@LE'!$F$9:$F$331,A206,'Correspondance GFC OP@LE'!$H$9:$H$331)</f>
        <v>0</v>
      </c>
      <c r="F206" s="352">
        <f>SUMIF('Correspondance GFC OP@LE'!$F$9:$F$331,A206,'Correspondance GFC OP@LE'!$I$9:$I$331)</f>
        <v>0</v>
      </c>
      <c r="G206" s="353" t="s">
        <v>577</v>
      </c>
    </row>
    <row r="207" spans="1:7" x14ac:dyDescent="0.3">
      <c r="A207" s="356" t="s">
        <v>757</v>
      </c>
      <c r="B207" s="355" t="s">
        <v>380</v>
      </c>
      <c r="C207" s="352" t="str">
        <f t="shared" si="12"/>
        <v/>
      </c>
      <c r="D207" s="352" t="str">
        <f t="shared" si="13"/>
        <v/>
      </c>
      <c r="E207" s="352">
        <f>SUMIF('Correspondance GFC OP@LE'!$F$9:$F$331,A207,'Correspondance GFC OP@LE'!$H$9:$H$331)</f>
        <v>0</v>
      </c>
      <c r="F207" s="352">
        <f>SUMIF('Correspondance GFC OP@LE'!$F$9:$F$331,A207,'Correspondance GFC OP@LE'!$I$9:$I$331)</f>
        <v>0</v>
      </c>
      <c r="G207" s="353" t="s">
        <v>577</v>
      </c>
    </row>
    <row r="208" spans="1:7" x14ac:dyDescent="0.3">
      <c r="A208" s="356" t="s">
        <v>758</v>
      </c>
      <c r="B208" s="355" t="s">
        <v>383</v>
      </c>
      <c r="C208" s="352" t="str">
        <f t="shared" si="12"/>
        <v/>
      </c>
      <c r="D208" s="352" t="str">
        <f t="shared" si="13"/>
        <v/>
      </c>
      <c r="E208" s="352">
        <f>SUMIF('Correspondance GFC OP@LE'!$F$9:$F$331,A208,'Correspondance GFC OP@LE'!$H$9:$H$331)</f>
        <v>0</v>
      </c>
      <c r="F208" s="352">
        <f>SUMIF('Correspondance GFC OP@LE'!$F$9:$F$331,A208,'Correspondance GFC OP@LE'!$I$9:$I$331)</f>
        <v>0</v>
      </c>
      <c r="G208" s="353" t="s">
        <v>577</v>
      </c>
    </row>
    <row r="209" spans="1:7" x14ac:dyDescent="0.3">
      <c r="A209" s="356" t="s">
        <v>759</v>
      </c>
      <c r="B209" s="355" t="s">
        <v>384</v>
      </c>
      <c r="C209" s="352" t="str">
        <f t="shared" si="12"/>
        <v/>
      </c>
      <c r="D209" s="352" t="str">
        <f t="shared" si="13"/>
        <v/>
      </c>
      <c r="E209" s="352">
        <f>SUMIF('Correspondance GFC OP@LE'!$F$9:$F$331,A209,'Correspondance GFC OP@LE'!$H$9:$H$331)</f>
        <v>0</v>
      </c>
      <c r="F209" s="352">
        <f>SUMIF('Correspondance GFC OP@LE'!$F$9:$F$331,A209,'Correspondance GFC OP@LE'!$I$9:$I$331)</f>
        <v>0</v>
      </c>
      <c r="G209" s="353" t="s">
        <v>577</v>
      </c>
    </row>
    <row r="210" spans="1:7" x14ac:dyDescent="0.3">
      <c r="A210" s="356" t="s">
        <v>760</v>
      </c>
      <c r="B210" s="355" t="s">
        <v>385</v>
      </c>
      <c r="C210" s="352" t="str">
        <f t="shared" si="12"/>
        <v/>
      </c>
      <c r="D210" s="352" t="str">
        <f t="shared" si="13"/>
        <v/>
      </c>
      <c r="E210" s="352">
        <f>SUMIF('Correspondance GFC OP@LE'!$F$9:$F$331,A210,'Correspondance GFC OP@LE'!$H$9:$H$331)</f>
        <v>0</v>
      </c>
      <c r="F210" s="352">
        <f>SUMIF('Correspondance GFC OP@LE'!$F$9:$F$331,A210,'Correspondance GFC OP@LE'!$I$9:$I$331)</f>
        <v>0</v>
      </c>
      <c r="G210" s="353" t="s">
        <v>577</v>
      </c>
    </row>
    <row r="211" spans="1:7" x14ac:dyDescent="0.3">
      <c r="A211" s="350" t="s">
        <v>761</v>
      </c>
      <c r="B211" s="355" t="s">
        <v>387</v>
      </c>
      <c r="C211" s="352" t="str">
        <f t="shared" si="12"/>
        <v/>
      </c>
      <c r="D211" s="352" t="str">
        <f t="shared" si="13"/>
        <v/>
      </c>
      <c r="E211" s="352">
        <f>SUMIF('Correspondance GFC OP@LE'!$F$9:$F$331,A211,'Correspondance GFC OP@LE'!$H$9:$H$331)</f>
        <v>0</v>
      </c>
      <c r="F211" s="352">
        <f>SUMIF('Correspondance GFC OP@LE'!$F$9:$F$331,A211,'Correspondance GFC OP@LE'!$I$9:$I$331)</f>
        <v>0</v>
      </c>
      <c r="G211" s="353" t="s">
        <v>577</v>
      </c>
    </row>
    <row r="212" spans="1:7" x14ac:dyDescent="0.3">
      <c r="A212" s="356" t="s">
        <v>762</v>
      </c>
      <c r="B212" s="355" t="s">
        <v>763</v>
      </c>
      <c r="C212" s="352" t="str">
        <f t="shared" si="12"/>
        <v/>
      </c>
      <c r="D212" s="352" t="str">
        <f t="shared" si="13"/>
        <v/>
      </c>
      <c r="E212" s="352">
        <f>SUMIF('Correspondance GFC OP@LE'!$F$9:$F$331,A212,'Correspondance GFC OP@LE'!$H$9:$H$331)</f>
        <v>0</v>
      </c>
      <c r="F212" s="352">
        <f>SUMIF('Correspondance GFC OP@LE'!$F$9:$F$331,A212,'Correspondance GFC OP@LE'!$I$9:$I$331)</f>
        <v>0</v>
      </c>
      <c r="G212" s="353" t="s">
        <v>577</v>
      </c>
    </row>
    <row r="213" spans="1:7" x14ac:dyDescent="0.3">
      <c r="A213" s="356" t="s">
        <v>764</v>
      </c>
      <c r="B213" s="355" t="s">
        <v>388</v>
      </c>
      <c r="C213" s="352" t="str">
        <f t="shared" si="12"/>
        <v/>
      </c>
      <c r="D213" s="352" t="str">
        <f t="shared" si="13"/>
        <v/>
      </c>
      <c r="E213" s="352">
        <f>SUMIF('Correspondance GFC OP@LE'!$F$9:$F$331,A213,'Correspondance GFC OP@LE'!$H$9:$H$331)</f>
        <v>0</v>
      </c>
      <c r="F213" s="352">
        <f>SUMIF('Correspondance GFC OP@LE'!$F$9:$F$331,A213,'Correspondance GFC OP@LE'!$I$9:$I$331)</f>
        <v>0</v>
      </c>
      <c r="G213" s="353" t="s">
        <v>577</v>
      </c>
    </row>
    <row r="214" spans="1:7" x14ac:dyDescent="0.3">
      <c r="A214" s="356" t="s">
        <v>765</v>
      </c>
      <c r="B214" s="355" t="s">
        <v>766</v>
      </c>
      <c r="C214" s="352" t="str">
        <f t="shared" si="12"/>
        <v/>
      </c>
      <c r="D214" s="352" t="str">
        <f t="shared" si="13"/>
        <v/>
      </c>
      <c r="E214" s="352">
        <f>SUMIF('Correspondance GFC OP@LE'!$F$9:$F$331,A214,'Correspondance GFC OP@LE'!$H$9:$H$331)</f>
        <v>0</v>
      </c>
      <c r="F214" s="352">
        <f>SUMIF('Correspondance GFC OP@LE'!$F$9:$F$331,A214,'Correspondance GFC OP@LE'!$I$9:$I$331)</f>
        <v>0</v>
      </c>
      <c r="G214" s="353" t="s">
        <v>577</v>
      </c>
    </row>
    <row r="215" spans="1:7" x14ac:dyDescent="0.3">
      <c r="A215" s="356" t="s">
        <v>767</v>
      </c>
      <c r="B215" s="355" t="s">
        <v>768</v>
      </c>
      <c r="C215" s="352" t="str">
        <f t="shared" si="12"/>
        <v/>
      </c>
      <c r="D215" s="352" t="str">
        <f t="shared" si="13"/>
        <v/>
      </c>
      <c r="E215" s="352">
        <f>SUMIF('Correspondance GFC OP@LE'!$F$9:$F$331,A215,'Correspondance GFC OP@LE'!$H$9:$H$331)</f>
        <v>0</v>
      </c>
      <c r="F215" s="352">
        <f>SUMIF('Correspondance GFC OP@LE'!$F$9:$F$331,A215,'Correspondance GFC OP@LE'!$I$9:$I$331)</f>
        <v>0</v>
      </c>
      <c r="G215" s="353" t="s">
        <v>577</v>
      </c>
    </row>
    <row r="216" spans="1:7" x14ac:dyDescent="0.3">
      <c r="A216" s="356" t="s">
        <v>769</v>
      </c>
      <c r="B216" s="355" t="s">
        <v>770</v>
      </c>
      <c r="C216" s="352" t="str">
        <f t="shared" si="12"/>
        <v/>
      </c>
      <c r="D216" s="352" t="str">
        <f t="shared" si="13"/>
        <v/>
      </c>
      <c r="E216" s="352">
        <f>SUMIF('Correspondance GFC OP@LE'!$F$9:$F$331,A216,'Correspondance GFC OP@LE'!$H$9:$H$331)</f>
        <v>0</v>
      </c>
      <c r="F216" s="352">
        <f>SUMIF('Correspondance GFC OP@LE'!$F$9:$F$331,A216,'Correspondance GFC OP@LE'!$I$9:$I$331)</f>
        <v>0</v>
      </c>
      <c r="G216" s="353" t="s">
        <v>577</v>
      </c>
    </row>
    <row r="217" spans="1:7" x14ac:dyDescent="0.3">
      <c r="A217" s="356" t="s">
        <v>771</v>
      </c>
      <c r="B217" s="355" t="s">
        <v>772</v>
      </c>
      <c r="C217" s="352" t="str">
        <f t="shared" si="12"/>
        <v/>
      </c>
      <c r="D217" s="352" t="str">
        <f t="shared" si="13"/>
        <v/>
      </c>
      <c r="E217" s="352">
        <f>SUMIF('Correspondance GFC OP@LE'!$F$9:$F$331,A217,'Correspondance GFC OP@LE'!$H$9:$H$331)</f>
        <v>0</v>
      </c>
      <c r="F217" s="352">
        <f>SUMIF('Correspondance GFC OP@LE'!$F$9:$F$331,A217,'Correspondance GFC OP@LE'!$I$9:$I$331)</f>
        <v>0</v>
      </c>
      <c r="G217" s="353" t="s">
        <v>577</v>
      </c>
    </row>
    <row r="218" spans="1:7" x14ac:dyDescent="0.3">
      <c r="A218" s="356" t="s">
        <v>773</v>
      </c>
      <c r="B218" s="355" t="s">
        <v>391</v>
      </c>
      <c r="C218" s="352" t="str">
        <f t="shared" si="12"/>
        <v/>
      </c>
      <c r="D218" s="352" t="str">
        <f t="shared" si="13"/>
        <v/>
      </c>
      <c r="E218" s="352">
        <f>SUMIF('Correspondance GFC OP@LE'!$F$9:$F$331,A218,'Correspondance GFC OP@LE'!$H$9:$H$331)</f>
        <v>0</v>
      </c>
      <c r="F218" s="352">
        <f>SUMIF('Correspondance GFC OP@LE'!$F$9:$F$331,A218,'Correspondance GFC OP@LE'!$I$9:$I$331)</f>
        <v>0</v>
      </c>
      <c r="G218" s="353" t="s">
        <v>577</v>
      </c>
    </row>
    <row r="219" spans="1:7" x14ac:dyDescent="0.3">
      <c r="A219" s="356" t="s">
        <v>774</v>
      </c>
      <c r="B219" s="355" t="s">
        <v>393</v>
      </c>
      <c r="C219" s="352" t="str">
        <f t="shared" si="12"/>
        <v/>
      </c>
      <c r="D219" s="352" t="str">
        <f t="shared" si="13"/>
        <v/>
      </c>
      <c r="E219" s="352">
        <f>SUMIF('Correspondance GFC OP@LE'!$F$9:$F$331,A219,'Correspondance GFC OP@LE'!$H$9:$H$331)</f>
        <v>0</v>
      </c>
      <c r="F219" s="352">
        <f>SUMIF('Correspondance GFC OP@LE'!$F$9:$F$331,A219,'Correspondance GFC OP@LE'!$I$9:$I$331)</f>
        <v>0</v>
      </c>
      <c r="G219" s="353" t="s">
        <v>577</v>
      </c>
    </row>
    <row r="220" spans="1:7" x14ac:dyDescent="0.3">
      <c r="A220" s="356" t="s">
        <v>775</v>
      </c>
      <c r="B220" s="355" t="s">
        <v>395</v>
      </c>
      <c r="C220" s="352" t="str">
        <f t="shared" si="12"/>
        <v/>
      </c>
      <c r="D220" s="352" t="str">
        <f t="shared" si="13"/>
        <v/>
      </c>
      <c r="E220" s="352">
        <f>SUMIF('Correspondance GFC OP@LE'!$F$9:$F$331,A220,'Correspondance GFC OP@LE'!$H$9:$H$331)</f>
        <v>0</v>
      </c>
      <c r="F220" s="352">
        <f>SUMIF('Correspondance GFC OP@LE'!$F$9:$F$331,A220,'Correspondance GFC OP@LE'!$I$9:$I$331)</f>
        <v>0</v>
      </c>
      <c r="G220" s="353" t="s">
        <v>577</v>
      </c>
    </row>
    <row r="221" spans="1:7" x14ac:dyDescent="0.3">
      <c r="A221" s="356" t="s">
        <v>776</v>
      </c>
      <c r="B221" s="355" t="s">
        <v>397</v>
      </c>
      <c r="C221" s="352" t="str">
        <f t="shared" si="12"/>
        <v/>
      </c>
      <c r="D221" s="352" t="str">
        <f t="shared" si="13"/>
        <v/>
      </c>
      <c r="E221" s="352">
        <f>SUMIF('Correspondance GFC OP@LE'!$F$9:$F$331,A221,'Correspondance GFC OP@LE'!$H$9:$H$331)</f>
        <v>0</v>
      </c>
      <c r="F221" s="352">
        <f>SUMIF('Correspondance GFC OP@LE'!$F$9:$F$331,A221,'Correspondance GFC OP@LE'!$I$9:$I$331)</f>
        <v>0</v>
      </c>
      <c r="G221" s="353" t="s">
        <v>577</v>
      </c>
    </row>
    <row r="222" spans="1:7" x14ac:dyDescent="0.3">
      <c r="A222" s="356" t="s">
        <v>777</v>
      </c>
      <c r="B222" s="355" t="s">
        <v>399</v>
      </c>
      <c r="C222" s="352" t="str">
        <f t="shared" si="12"/>
        <v/>
      </c>
      <c r="D222" s="352" t="str">
        <f t="shared" si="13"/>
        <v/>
      </c>
      <c r="E222" s="352">
        <f>SUMIF('Correspondance GFC OP@LE'!$F$9:$F$331,A222,'Correspondance GFC OP@LE'!$H$9:$H$331)</f>
        <v>0</v>
      </c>
      <c r="F222" s="352">
        <f>SUMIF('Correspondance GFC OP@LE'!$F$9:$F$331,A222,'Correspondance GFC OP@LE'!$I$9:$I$331)</f>
        <v>0</v>
      </c>
      <c r="G222" s="353" t="s">
        <v>525</v>
      </c>
    </row>
    <row r="223" spans="1:7" x14ac:dyDescent="0.3">
      <c r="A223" s="356" t="s">
        <v>778</v>
      </c>
      <c r="B223" s="355" t="s">
        <v>401</v>
      </c>
      <c r="C223" s="352" t="str">
        <f t="shared" ref="C223:C257" si="14">IF(E223&gt;F223,E223-F223,"")</f>
        <v/>
      </c>
      <c r="D223" s="352" t="str">
        <f t="shared" ref="D223:D254" si="15">IF(F223&gt;E223,F223-E223,"")</f>
        <v/>
      </c>
      <c r="E223" s="352">
        <f>SUMIF('Correspondance GFC OP@LE'!$F$9:$F$331,A223,'Correspondance GFC OP@LE'!$H$9:$H$331)</f>
        <v>0</v>
      </c>
      <c r="F223" s="352">
        <f>SUMIF('Correspondance GFC OP@LE'!$F$9:$F$331,A223,'Correspondance GFC OP@LE'!$I$9:$I$331)</f>
        <v>0</v>
      </c>
      <c r="G223" s="353" t="s">
        <v>577</v>
      </c>
    </row>
    <row r="224" spans="1:7" x14ac:dyDescent="0.3">
      <c r="A224" s="356" t="s">
        <v>779</v>
      </c>
      <c r="B224" s="355" t="s">
        <v>403</v>
      </c>
      <c r="C224" s="359" t="str">
        <f t="shared" si="14"/>
        <v/>
      </c>
      <c r="D224" s="359" t="str">
        <f t="shared" si="15"/>
        <v/>
      </c>
      <c r="E224" s="352">
        <f>SUMIF('Correspondance GFC OP@LE'!$F$9:$F$331,A224,'Correspondance GFC OP@LE'!$H$9:$H$331)</f>
        <v>0</v>
      </c>
      <c r="F224" s="352">
        <f>SUMIF('Correspondance GFC OP@LE'!$F$9:$F$331,A224,'Correspondance GFC OP@LE'!$I$9:$I$331)</f>
        <v>0</v>
      </c>
      <c r="G224" s="353" t="s">
        <v>577</v>
      </c>
    </row>
    <row r="225" spans="1:7" x14ac:dyDescent="0.3">
      <c r="A225" s="350" t="s">
        <v>780</v>
      </c>
      <c r="B225" s="357" t="s">
        <v>781</v>
      </c>
      <c r="C225" s="352" t="str">
        <f t="shared" si="14"/>
        <v/>
      </c>
      <c r="D225" s="352" t="str">
        <f t="shared" si="15"/>
        <v/>
      </c>
      <c r="E225" s="352">
        <f>SUMIF('Correspondance GFC OP@LE'!$F$9:$F$331,A225,'Correspondance GFC OP@LE'!$H$9:$H$331)</f>
        <v>0</v>
      </c>
      <c r="F225" s="352">
        <f>SUMIF('Correspondance GFC OP@LE'!$F$9:$F$331,A225,'Correspondance GFC OP@LE'!$I$9:$I$331)</f>
        <v>0</v>
      </c>
      <c r="G225" s="353" t="s">
        <v>577</v>
      </c>
    </row>
    <row r="226" spans="1:7" x14ac:dyDescent="0.3">
      <c r="A226" s="356" t="s">
        <v>782</v>
      </c>
      <c r="B226" s="355" t="s">
        <v>783</v>
      </c>
      <c r="C226" s="352" t="str">
        <f t="shared" si="14"/>
        <v/>
      </c>
      <c r="D226" s="352" t="str">
        <f t="shared" si="15"/>
        <v/>
      </c>
      <c r="E226" s="352">
        <f>SUMIF('Correspondance GFC OP@LE'!$F$9:$F$331,A226,'Correspondance GFC OP@LE'!$H$9:$H$331)</f>
        <v>0</v>
      </c>
      <c r="F226" s="352">
        <f>SUMIF('Correspondance GFC OP@LE'!$F$9:$F$331,A226,'Correspondance GFC OP@LE'!$I$9:$I$331)</f>
        <v>0</v>
      </c>
      <c r="G226" s="353" t="s">
        <v>577</v>
      </c>
    </row>
    <row r="227" spans="1:7" x14ac:dyDescent="0.3">
      <c r="A227" s="356" t="s">
        <v>784</v>
      </c>
      <c r="B227" s="355" t="s">
        <v>407</v>
      </c>
      <c r="C227" s="352" t="str">
        <f t="shared" si="14"/>
        <v/>
      </c>
      <c r="D227" s="352" t="str">
        <f t="shared" si="15"/>
        <v/>
      </c>
      <c r="E227" s="352">
        <f>SUMIF('Correspondance GFC OP@LE'!$F$9:$F$331,A227,'Correspondance GFC OP@LE'!$H$9:$H$331)</f>
        <v>0</v>
      </c>
      <c r="F227" s="352">
        <f>SUMIF('Correspondance GFC OP@LE'!$F$9:$F$331,A227,'Correspondance GFC OP@LE'!$I$9:$I$331)</f>
        <v>0</v>
      </c>
      <c r="G227" s="353" t="s">
        <v>525</v>
      </c>
    </row>
    <row r="228" spans="1:7" x14ac:dyDescent="0.3">
      <c r="A228" s="356" t="s">
        <v>785</v>
      </c>
      <c r="B228" s="355" t="s">
        <v>408</v>
      </c>
      <c r="C228" s="352" t="str">
        <f t="shared" si="14"/>
        <v/>
      </c>
      <c r="D228" s="352" t="str">
        <f t="shared" si="15"/>
        <v/>
      </c>
      <c r="E228" s="352">
        <f>SUMIF('Correspondance GFC OP@LE'!$F$9:$F$331,A228,'Correspondance GFC OP@LE'!$H$9:$H$331)</f>
        <v>0</v>
      </c>
      <c r="F228" s="352">
        <f>SUMIF('Correspondance GFC OP@LE'!$F$9:$F$331,A228,'Correspondance GFC OP@LE'!$I$9:$I$331)</f>
        <v>0</v>
      </c>
      <c r="G228" s="353" t="s">
        <v>577</v>
      </c>
    </row>
    <row r="229" spans="1:7" x14ac:dyDescent="0.3">
      <c r="A229" s="356" t="s">
        <v>786</v>
      </c>
      <c r="B229" s="355" t="s">
        <v>410</v>
      </c>
      <c r="C229" s="352" t="str">
        <f t="shared" si="14"/>
        <v/>
      </c>
      <c r="D229" s="352" t="str">
        <f t="shared" si="15"/>
        <v/>
      </c>
      <c r="E229" s="352">
        <f>SUMIF('Correspondance GFC OP@LE'!$F$9:$F$331,A229,'Correspondance GFC OP@LE'!$H$9:$H$331)</f>
        <v>0</v>
      </c>
      <c r="F229" s="352">
        <f>SUMIF('Correspondance GFC OP@LE'!$F$9:$F$331,A229,'Correspondance GFC OP@LE'!$I$9:$I$331)</f>
        <v>0</v>
      </c>
      <c r="G229" s="353" t="s">
        <v>577</v>
      </c>
    </row>
    <row r="230" spans="1:7" x14ac:dyDescent="0.3">
      <c r="A230" s="356" t="s">
        <v>787</v>
      </c>
      <c r="B230" s="355" t="s">
        <v>788</v>
      </c>
      <c r="C230" s="352" t="str">
        <f t="shared" si="14"/>
        <v/>
      </c>
      <c r="D230" s="352" t="str">
        <f t="shared" si="15"/>
        <v/>
      </c>
      <c r="E230" s="352">
        <f>SUMIF('Correspondance GFC OP@LE'!$F$9:$F$331,A230,'Correspondance GFC OP@LE'!$H$9:$H$331)</f>
        <v>0</v>
      </c>
      <c r="F230" s="352">
        <f>SUMIF('Correspondance GFC OP@LE'!$F$9:$F$331,A230,'Correspondance GFC OP@LE'!$I$9:$I$331)</f>
        <v>0</v>
      </c>
      <c r="G230" s="353" t="s">
        <v>577</v>
      </c>
    </row>
    <row r="231" spans="1:7" x14ac:dyDescent="0.3">
      <c r="A231" s="356" t="s">
        <v>789</v>
      </c>
      <c r="B231" s="355" t="s">
        <v>413</v>
      </c>
      <c r="C231" s="352" t="str">
        <f t="shared" si="14"/>
        <v/>
      </c>
      <c r="D231" s="352" t="str">
        <f t="shared" si="15"/>
        <v/>
      </c>
      <c r="E231" s="352">
        <f>SUMIF('Correspondance GFC OP@LE'!$F$9:$F$331,A231,'Correspondance GFC OP@LE'!$H$9:$H$331)</f>
        <v>0</v>
      </c>
      <c r="F231" s="352">
        <f>SUMIF('Correspondance GFC OP@LE'!$F$9:$F$331,A231,'Correspondance GFC OP@LE'!$I$9:$I$331)</f>
        <v>0</v>
      </c>
      <c r="G231" s="353" t="s">
        <v>577</v>
      </c>
    </row>
    <row r="232" spans="1:7" x14ac:dyDescent="0.3">
      <c r="A232" s="356" t="s">
        <v>790</v>
      </c>
      <c r="B232" s="355" t="s">
        <v>414</v>
      </c>
      <c r="C232" s="352" t="str">
        <f t="shared" si="14"/>
        <v/>
      </c>
      <c r="D232" s="352" t="str">
        <f t="shared" si="15"/>
        <v/>
      </c>
      <c r="E232" s="352">
        <f>SUMIF('Correspondance GFC OP@LE'!$F$9:$F$331,A232,'Correspondance GFC OP@LE'!$H$9:$H$331)</f>
        <v>0</v>
      </c>
      <c r="F232" s="352">
        <f>SUMIF('Correspondance GFC OP@LE'!$F$9:$F$331,A232,'Correspondance GFC OP@LE'!$I$9:$I$331)</f>
        <v>0</v>
      </c>
      <c r="G232" s="353" t="s">
        <v>577</v>
      </c>
    </row>
    <row r="233" spans="1:7" x14ac:dyDescent="0.3">
      <c r="A233" s="356" t="s">
        <v>791</v>
      </c>
      <c r="B233" s="355" t="s">
        <v>416</v>
      </c>
      <c r="C233" s="352" t="str">
        <f t="shared" si="14"/>
        <v/>
      </c>
      <c r="D233" s="352" t="str">
        <f t="shared" si="15"/>
        <v/>
      </c>
      <c r="E233" s="352">
        <f>SUMIF('Correspondance GFC OP@LE'!$F$9:$F$331,A233,'Correspondance GFC OP@LE'!$H$9:$H$331)</f>
        <v>0</v>
      </c>
      <c r="F233" s="352">
        <f>SUMIF('Correspondance GFC OP@LE'!$F$9:$F$331,A233,'Correspondance GFC OP@LE'!$I$9:$I$331)</f>
        <v>0</v>
      </c>
      <c r="G233" s="353" t="s">
        <v>577</v>
      </c>
    </row>
    <row r="234" spans="1:7" x14ac:dyDescent="0.3">
      <c r="A234" s="356" t="s">
        <v>792</v>
      </c>
      <c r="B234" s="355" t="s">
        <v>423</v>
      </c>
      <c r="C234" s="352" t="str">
        <f t="shared" si="14"/>
        <v/>
      </c>
      <c r="D234" s="352" t="str">
        <f t="shared" si="15"/>
        <v/>
      </c>
      <c r="E234" s="352">
        <f>SUMIF('Correspondance GFC OP@LE'!$F$9:$F$331,A234,'Correspondance GFC OP@LE'!$H$9:$H$331)</f>
        <v>0</v>
      </c>
      <c r="F234" s="352">
        <f>SUMIF('Correspondance GFC OP@LE'!$F$9:$F$331,A234,'Correspondance GFC OP@LE'!$I$9:$I$331)</f>
        <v>0</v>
      </c>
      <c r="G234" s="353" t="s">
        <v>525</v>
      </c>
    </row>
    <row r="235" spans="1:7" x14ac:dyDescent="0.3">
      <c r="A235" s="356" t="s">
        <v>793</v>
      </c>
      <c r="B235" s="355" t="s">
        <v>427</v>
      </c>
      <c r="C235" s="352" t="str">
        <f t="shared" si="14"/>
        <v/>
      </c>
      <c r="D235" s="352" t="str">
        <f t="shared" si="15"/>
        <v/>
      </c>
      <c r="E235" s="352">
        <f>SUMIF('Correspondance GFC OP@LE'!$F$9:$F$331,A235,'Correspondance GFC OP@LE'!$H$9:$H$331)</f>
        <v>0</v>
      </c>
      <c r="F235" s="352">
        <f>SUMIF('Correspondance GFC OP@LE'!$F$9:$F$331,A235,'Correspondance GFC OP@LE'!$I$9:$I$331)</f>
        <v>0</v>
      </c>
      <c r="G235" s="353" t="s">
        <v>525</v>
      </c>
    </row>
    <row r="236" spans="1:7" x14ac:dyDescent="0.3">
      <c r="A236" s="356" t="s">
        <v>794</v>
      </c>
      <c r="B236" s="355" t="s">
        <v>430</v>
      </c>
      <c r="C236" s="352" t="str">
        <f t="shared" si="14"/>
        <v/>
      </c>
      <c r="D236" s="352" t="str">
        <f t="shared" si="15"/>
        <v/>
      </c>
      <c r="E236" s="352">
        <f>SUMIF('Correspondance GFC OP@LE'!$F$9:$F$331,A236,'Correspondance GFC OP@LE'!$H$9:$H$331)</f>
        <v>0</v>
      </c>
      <c r="F236" s="352">
        <f>SUMIF('Correspondance GFC OP@LE'!$F$9:$F$331,A236,'Correspondance GFC OP@LE'!$I$9:$I$331)</f>
        <v>0</v>
      </c>
      <c r="G236" s="353" t="s">
        <v>577</v>
      </c>
    </row>
    <row r="237" spans="1:7" x14ac:dyDescent="0.3">
      <c r="A237" s="356" t="s">
        <v>795</v>
      </c>
      <c r="B237" s="355" t="s">
        <v>431</v>
      </c>
      <c r="C237" s="352" t="str">
        <f t="shared" si="14"/>
        <v/>
      </c>
      <c r="D237" s="352" t="str">
        <f t="shared" si="15"/>
        <v/>
      </c>
      <c r="E237" s="352">
        <f>SUMIF('Correspondance GFC OP@LE'!$F$9:$F$331,A237,'Correspondance GFC OP@LE'!$H$9:$H$331)</f>
        <v>0</v>
      </c>
      <c r="F237" s="352">
        <f>SUMIF('Correspondance GFC OP@LE'!$F$9:$F$331,A237,'Correspondance GFC OP@LE'!$I$9:$I$331)</f>
        <v>0</v>
      </c>
      <c r="G237" s="353" t="s">
        <v>525</v>
      </c>
    </row>
    <row r="238" spans="1:7" x14ac:dyDescent="0.3">
      <c r="A238" s="356" t="s">
        <v>796</v>
      </c>
      <c r="B238" s="355" t="s">
        <v>433</v>
      </c>
      <c r="C238" s="352" t="str">
        <f t="shared" si="14"/>
        <v/>
      </c>
      <c r="D238" s="352" t="str">
        <f t="shared" si="15"/>
        <v/>
      </c>
      <c r="E238" s="352">
        <f>SUMIF('Correspondance GFC OP@LE'!$F$9:$F$331,A238,'Correspondance GFC OP@LE'!$H$9:$H$331)</f>
        <v>0</v>
      </c>
      <c r="F238" s="352">
        <f>SUMIF('Correspondance GFC OP@LE'!$F$9:$F$331,A238,'Correspondance GFC OP@LE'!$I$9:$I$331)</f>
        <v>0</v>
      </c>
      <c r="G238" s="353" t="s">
        <v>577</v>
      </c>
    </row>
    <row r="239" spans="1:7" x14ac:dyDescent="0.3">
      <c r="A239" s="356" t="s">
        <v>797</v>
      </c>
      <c r="B239" s="355" t="s">
        <v>435</v>
      </c>
      <c r="C239" s="352" t="str">
        <f t="shared" si="14"/>
        <v/>
      </c>
      <c r="D239" s="352" t="str">
        <f t="shared" si="15"/>
        <v/>
      </c>
      <c r="E239" s="352">
        <f>SUMIF('Correspondance GFC OP@LE'!$F$9:$F$331,A239,'Correspondance GFC OP@LE'!$H$9:$H$331)</f>
        <v>0</v>
      </c>
      <c r="F239" s="352">
        <f>SUMIF('Correspondance GFC OP@LE'!$F$9:$F$331,A239,'Correspondance GFC OP@LE'!$I$9:$I$331)</f>
        <v>0</v>
      </c>
      <c r="G239" s="353" t="s">
        <v>525</v>
      </c>
    </row>
    <row r="240" spans="1:7" x14ac:dyDescent="0.3">
      <c r="A240" s="356" t="s">
        <v>798</v>
      </c>
      <c r="B240" s="355" t="s">
        <v>437</v>
      </c>
      <c r="C240" s="352" t="str">
        <f t="shared" si="14"/>
        <v/>
      </c>
      <c r="D240" s="352" t="str">
        <f t="shared" si="15"/>
        <v/>
      </c>
      <c r="E240" s="352">
        <f>SUMIF('Correspondance GFC OP@LE'!$F$9:$F$331,A240,'Correspondance GFC OP@LE'!$H$9:$H$331)</f>
        <v>0</v>
      </c>
      <c r="F240" s="352">
        <f>SUMIF('Correspondance GFC OP@LE'!$F$9:$F$331,A240,'Correspondance GFC OP@LE'!$I$9:$I$331)</f>
        <v>0</v>
      </c>
      <c r="G240" s="353" t="s">
        <v>525</v>
      </c>
    </row>
    <row r="241" spans="1:7" x14ac:dyDescent="0.3">
      <c r="A241" s="356" t="s">
        <v>799</v>
      </c>
      <c r="B241" s="355" t="s">
        <v>439</v>
      </c>
      <c r="C241" s="352" t="str">
        <f t="shared" si="14"/>
        <v/>
      </c>
      <c r="D241" s="352" t="str">
        <f t="shared" si="15"/>
        <v/>
      </c>
      <c r="E241" s="352">
        <f>SUMIF('Correspondance GFC OP@LE'!$F$9:$F$331,A241,'Correspondance GFC OP@LE'!$H$9:$H$331)</f>
        <v>0</v>
      </c>
      <c r="F241" s="352">
        <f>SUMIF('Correspondance GFC OP@LE'!$F$9:$F$331,A241,'Correspondance GFC OP@LE'!$I$9:$I$331)</f>
        <v>0</v>
      </c>
      <c r="G241" s="353" t="s">
        <v>525</v>
      </c>
    </row>
    <row r="242" spans="1:7" x14ac:dyDescent="0.3">
      <c r="A242" s="356" t="s">
        <v>800</v>
      </c>
      <c r="B242" s="355" t="s">
        <v>441</v>
      </c>
      <c r="C242" s="352" t="str">
        <f t="shared" si="14"/>
        <v/>
      </c>
      <c r="D242" s="352" t="str">
        <f t="shared" si="15"/>
        <v/>
      </c>
      <c r="E242" s="352">
        <f>SUMIF('Correspondance GFC OP@LE'!$F$9:$F$331,A242,'Correspondance GFC OP@LE'!$H$9:$H$331)</f>
        <v>0</v>
      </c>
      <c r="F242" s="352">
        <f>SUMIF('Correspondance GFC OP@LE'!$F$9:$F$331,A242,'Correspondance GFC OP@LE'!$I$9:$I$331)</f>
        <v>0</v>
      </c>
      <c r="G242" s="360" t="s">
        <v>801</v>
      </c>
    </row>
    <row r="243" spans="1:7" x14ac:dyDescent="0.3">
      <c r="A243" s="356" t="s">
        <v>802</v>
      </c>
      <c r="B243" s="355" t="s">
        <v>443</v>
      </c>
      <c r="C243" s="352" t="str">
        <f t="shared" si="14"/>
        <v/>
      </c>
      <c r="D243" s="352" t="str">
        <f t="shared" si="15"/>
        <v/>
      </c>
      <c r="E243" s="352">
        <f>SUMIF('Correspondance GFC OP@LE'!$F$9:$F$331,A243,'Correspondance GFC OP@LE'!$H$9:$H$331)</f>
        <v>0</v>
      </c>
      <c r="F243" s="352">
        <f>SUMIF('Correspondance GFC OP@LE'!$F$9:$F$331,A243,'Correspondance GFC OP@LE'!$I$9:$I$331)</f>
        <v>0</v>
      </c>
      <c r="G243" s="360" t="s">
        <v>801</v>
      </c>
    </row>
    <row r="244" spans="1:7" x14ac:dyDescent="0.3">
      <c r="A244" s="356" t="s">
        <v>803</v>
      </c>
      <c r="B244" s="355" t="s">
        <v>445</v>
      </c>
      <c r="C244" s="352" t="str">
        <f t="shared" si="14"/>
        <v/>
      </c>
      <c r="D244" s="352" t="str">
        <f t="shared" si="15"/>
        <v/>
      </c>
      <c r="E244" s="352">
        <f>SUMIF('Correspondance GFC OP@LE'!$F$9:$F$331,A244,'Correspondance GFC OP@LE'!$H$9:$H$331)</f>
        <v>0</v>
      </c>
      <c r="F244" s="352">
        <f>SUMIF('Correspondance GFC OP@LE'!$F$9:$F$331,A244,'Correspondance GFC OP@LE'!$I$9:$I$331)</f>
        <v>0</v>
      </c>
      <c r="G244" s="360" t="s">
        <v>801</v>
      </c>
    </row>
    <row r="245" spans="1:7" x14ac:dyDescent="0.3">
      <c r="A245" s="356" t="s">
        <v>804</v>
      </c>
      <c r="B245" s="355" t="s">
        <v>805</v>
      </c>
      <c r="C245" s="352" t="str">
        <f t="shared" si="14"/>
        <v/>
      </c>
      <c r="D245" s="352" t="str">
        <f t="shared" si="15"/>
        <v/>
      </c>
      <c r="E245" s="352">
        <f>SUMIF('Correspondance GFC OP@LE'!$F$9:$F$331,A245,'Correspondance GFC OP@LE'!$H$9:$H$331)</f>
        <v>0</v>
      </c>
      <c r="F245" s="352">
        <f>SUMIF('Correspondance GFC OP@LE'!$F$9:$F$331,A245,'Correspondance GFC OP@LE'!$I$9:$I$331)</f>
        <v>0</v>
      </c>
      <c r="G245" s="360" t="s">
        <v>806</v>
      </c>
    </row>
    <row r="246" spans="1:7" x14ac:dyDescent="0.3">
      <c r="A246" s="356" t="s">
        <v>807</v>
      </c>
      <c r="B246" s="355" t="s">
        <v>448</v>
      </c>
      <c r="C246" s="352" t="str">
        <f t="shared" si="14"/>
        <v/>
      </c>
      <c r="D246" s="352" t="str">
        <f t="shared" si="15"/>
        <v/>
      </c>
      <c r="E246" s="352">
        <f>SUMIF('Correspondance GFC OP@LE'!$F$9:$F$331,A246,'Correspondance GFC OP@LE'!$H$9:$H$331)</f>
        <v>0</v>
      </c>
      <c r="F246" s="352">
        <f>SUMIF('Correspondance GFC OP@LE'!$F$9:$F$331,A246,'Correspondance GFC OP@LE'!$I$9:$I$331)</f>
        <v>0</v>
      </c>
      <c r="G246" s="360" t="s">
        <v>806</v>
      </c>
    </row>
    <row r="247" spans="1:7" x14ac:dyDescent="0.3">
      <c r="A247" s="356" t="s">
        <v>808</v>
      </c>
      <c r="B247" s="355" t="s">
        <v>450</v>
      </c>
      <c r="C247" s="352" t="str">
        <f t="shared" si="14"/>
        <v/>
      </c>
      <c r="D247" s="352" t="str">
        <f t="shared" si="15"/>
        <v/>
      </c>
      <c r="E247" s="352">
        <f>SUMIF('Correspondance GFC OP@LE'!$F$9:$F$331,A247,'Correspondance GFC OP@LE'!$H$9:$H$331)</f>
        <v>0</v>
      </c>
      <c r="F247" s="352">
        <f>SUMIF('Correspondance GFC OP@LE'!$F$9:$F$331,A247,'Correspondance GFC OP@LE'!$I$9:$I$331)</f>
        <v>0</v>
      </c>
      <c r="G247" s="353" t="s">
        <v>577</v>
      </c>
    </row>
    <row r="248" spans="1:7" x14ac:dyDescent="0.3">
      <c r="A248" s="356" t="s">
        <v>809</v>
      </c>
      <c r="B248" s="355" t="s">
        <v>452</v>
      </c>
      <c r="C248" s="352" t="str">
        <f t="shared" si="14"/>
        <v/>
      </c>
      <c r="D248" s="352" t="str">
        <f t="shared" si="15"/>
        <v/>
      </c>
      <c r="E248" s="352">
        <f>SUMIF('Correspondance GFC OP@LE'!$F$9:$F$331,A248,'Correspondance GFC OP@LE'!$H$9:$H$331)</f>
        <v>0</v>
      </c>
      <c r="F248" s="352">
        <f>SUMIF('Correspondance GFC OP@LE'!$F$9:$F$331,A248,'Correspondance GFC OP@LE'!$I$9:$I$331)</f>
        <v>0</v>
      </c>
      <c r="G248" s="360" t="s">
        <v>806</v>
      </c>
    </row>
    <row r="249" spans="1:7" x14ac:dyDescent="0.3">
      <c r="A249" s="356" t="s">
        <v>810</v>
      </c>
      <c r="B249" s="355" t="s">
        <v>454</v>
      </c>
      <c r="C249" s="352" t="str">
        <f t="shared" si="14"/>
        <v/>
      </c>
      <c r="D249" s="352" t="str">
        <f t="shared" si="15"/>
        <v/>
      </c>
      <c r="E249" s="352">
        <f>SUMIF('Correspondance GFC OP@LE'!$F$9:$F$331,A249,'Correspondance GFC OP@LE'!$H$9:$H$331)</f>
        <v>0</v>
      </c>
      <c r="F249" s="352">
        <f>SUMIF('Correspondance GFC OP@LE'!$F$9:$F$331,A249,'Correspondance GFC OP@LE'!$I$9:$I$331)</f>
        <v>0</v>
      </c>
      <c r="G249" s="353" t="s">
        <v>525</v>
      </c>
    </row>
    <row r="250" spans="1:7" x14ac:dyDescent="0.3">
      <c r="A250" s="356" t="s">
        <v>811</v>
      </c>
      <c r="B250" s="355" t="s">
        <v>456</v>
      </c>
      <c r="C250" s="352" t="str">
        <f t="shared" si="14"/>
        <v/>
      </c>
      <c r="D250" s="352" t="str">
        <f t="shared" si="15"/>
        <v/>
      </c>
      <c r="E250" s="352">
        <f>SUMIF('Correspondance GFC OP@LE'!$F$9:$F$331,A250,'Correspondance GFC OP@LE'!$H$9:$H$331)</f>
        <v>0</v>
      </c>
      <c r="F250" s="352">
        <f>SUMIF('Correspondance GFC OP@LE'!$F$9:$F$331,A250,'Correspondance GFC OP@LE'!$I$9:$I$331)</f>
        <v>0</v>
      </c>
      <c r="G250" s="360" t="s">
        <v>812</v>
      </c>
    </row>
    <row r="251" spans="1:7" x14ac:dyDescent="0.3">
      <c r="A251" s="356" t="s">
        <v>813</v>
      </c>
      <c r="B251" s="355" t="s">
        <v>457</v>
      </c>
      <c r="C251" s="352" t="str">
        <f t="shared" si="14"/>
        <v/>
      </c>
      <c r="D251" s="352" t="str">
        <f t="shared" si="15"/>
        <v/>
      </c>
      <c r="E251" s="352">
        <f>SUMIF('Correspondance GFC OP@LE'!$F$9:$F$331,A251,'Correspondance GFC OP@LE'!$H$9:$H$331)</f>
        <v>0</v>
      </c>
      <c r="F251" s="352">
        <f>SUMIF('Correspondance GFC OP@LE'!$F$9:$F$331,A251,'Correspondance GFC OP@LE'!$I$9:$I$331)</f>
        <v>0</v>
      </c>
      <c r="G251" s="353" t="s">
        <v>525</v>
      </c>
    </row>
    <row r="252" spans="1:7" x14ac:dyDescent="0.3">
      <c r="A252" s="356" t="s">
        <v>814</v>
      </c>
      <c r="B252" s="355" t="s">
        <v>459</v>
      </c>
      <c r="C252" s="352" t="str">
        <f t="shared" si="14"/>
        <v/>
      </c>
      <c r="D252" s="352" t="str">
        <f t="shared" si="15"/>
        <v/>
      </c>
      <c r="E252" s="352">
        <f>SUMIF('Correspondance GFC OP@LE'!$F$9:$F$331,A252,'Correspondance GFC OP@LE'!$H$9:$H$331)</f>
        <v>0</v>
      </c>
      <c r="F252" s="352">
        <f>SUMIF('Correspondance GFC OP@LE'!$F$9:$F$331,A252,'Correspondance GFC OP@LE'!$I$9:$I$331)</f>
        <v>0</v>
      </c>
      <c r="G252" s="353" t="s">
        <v>650</v>
      </c>
    </row>
    <row r="253" spans="1:7" x14ac:dyDescent="0.3">
      <c r="A253" s="356" t="s">
        <v>815</v>
      </c>
      <c r="B253" s="355" t="s">
        <v>460</v>
      </c>
      <c r="C253" s="352" t="str">
        <f t="shared" si="14"/>
        <v/>
      </c>
      <c r="D253" s="352" t="str">
        <f t="shared" si="15"/>
        <v/>
      </c>
      <c r="E253" s="352">
        <f>SUMIF('Correspondance GFC OP@LE'!$F$9:$F$331,A253,'Correspondance GFC OP@LE'!$H$9:$H$331)</f>
        <v>0</v>
      </c>
      <c r="F253" s="352">
        <f>SUMIF('Correspondance GFC OP@LE'!$F$9:$F$331,A253,'Correspondance GFC OP@LE'!$I$9:$I$331)</f>
        <v>0</v>
      </c>
      <c r="G253" s="353" t="s">
        <v>650</v>
      </c>
    </row>
    <row r="254" spans="1:7" x14ac:dyDescent="0.3">
      <c r="A254" s="356" t="s">
        <v>816</v>
      </c>
      <c r="B254" s="355" t="s">
        <v>462</v>
      </c>
      <c r="C254" s="352" t="str">
        <f t="shared" si="14"/>
        <v/>
      </c>
      <c r="D254" s="352" t="str">
        <f t="shared" si="15"/>
        <v/>
      </c>
      <c r="E254" s="352">
        <f>SUMIF('Correspondance GFC OP@LE'!$F$9:$F$331,A254,'Correspondance GFC OP@LE'!$H$9:$H$331)</f>
        <v>0</v>
      </c>
      <c r="F254" s="352">
        <f>SUMIF('Correspondance GFC OP@LE'!$F$9:$F$331,A254,'Correspondance GFC OP@LE'!$I$9:$I$331)</f>
        <v>0</v>
      </c>
      <c r="G254" s="353" t="s">
        <v>650</v>
      </c>
    </row>
    <row r="255" spans="1:7" x14ac:dyDescent="0.3">
      <c r="A255" s="356" t="s">
        <v>817</v>
      </c>
      <c r="B255" s="355" t="s">
        <v>463</v>
      </c>
      <c r="C255" s="352" t="str">
        <f t="shared" si="14"/>
        <v/>
      </c>
      <c r="D255" s="352" t="str">
        <f t="shared" ref="D255:D257" si="16">IF(F255&gt;E255,F255-E255,"")</f>
        <v/>
      </c>
      <c r="E255" s="352">
        <f>SUMIF('Correspondance GFC OP@LE'!$F$9:$F$331,A255,'Correspondance GFC OP@LE'!$H$9:$H$331)</f>
        <v>0</v>
      </c>
      <c r="F255" s="352">
        <f>SUMIF('Correspondance GFC OP@LE'!$F$9:$F$331,A255,'Correspondance GFC OP@LE'!$I$9:$I$331)</f>
        <v>0</v>
      </c>
      <c r="G255" s="353" t="s">
        <v>650</v>
      </c>
    </row>
    <row r="256" spans="1:7" x14ac:dyDescent="0.3">
      <c r="A256" s="356" t="s">
        <v>818</v>
      </c>
      <c r="B256" s="355" t="s">
        <v>465</v>
      </c>
      <c r="C256" s="352" t="str">
        <f t="shared" si="14"/>
        <v/>
      </c>
      <c r="D256" s="352" t="str">
        <f t="shared" si="16"/>
        <v/>
      </c>
      <c r="E256" s="352">
        <f>SUMIF('Correspondance GFC OP@LE'!$F$9:$F$331,A256,'Correspondance GFC OP@LE'!$H$9:$H$331)</f>
        <v>0</v>
      </c>
      <c r="F256" s="352">
        <f>SUMIF('Correspondance GFC OP@LE'!$F$9:$F$331,A256,'Correspondance GFC OP@LE'!$I$9:$I$331)</f>
        <v>0</v>
      </c>
      <c r="G256" s="353" t="s">
        <v>819</v>
      </c>
    </row>
    <row r="257" spans="1:7" x14ac:dyDescent="0.3">
      <c r="A257" s="356" t="s">
        <v>820</v>
      </c>
      <c r="B257" s="355" t="s">
        <v>466</v>
      </c>
      <c r="C257" s="352" t="str">
        <f t="shared" si="14"/>
        <v/>
      </c>
      <c r="D257" s="352" t="str">
        <f t="shared" si="16"/>
        <v/>
      </c>
      <c r="E257" s="361">
        <f>SUMIF('Correspondance GFC OP@LE'!$F$9:$F$331,A257,'Correspondance GFC OP@LE'!$H$9:$H$331)</f>
        <v>0</v>
      </c>
      <c r="F257" s="361">
        <f>SUMIF('Correspondance GFC OP@LE'!$F$9:$F$331,A257,'Correspondance GFC OP@LE'!$I$9:$I$331)</f>
        <v>0</v>
      </c>
      <c r="G257" s="353" t="s">
        <v>525</v>
      </c>
    </row>
    <row r="258" spans="1:7" ht="14.25" customHeight="1" x14ac:dyDescent="0.3">
      <c r="A258" s="383" t="s">
        <v>821</v>
      </c>
      <c r="B258" s="383"/>
      <c r="C258" s="362">
        <f>SUM(C4:C257)</f>
        <v>0</v>
      </c>
      <c r="D258" s="362">
        <f>SUM(D4:D257)</f>
        <v>0</v>
      </c>
      <c r="E258" s="363">
        <f>SUM(E4:E257)</f>
        <v>0</v>
      </c>
      <c r="F258" s="363">
        <f>SUM(F4:F257)</f>
        <v>0</v>
      </c>
    </row>
    <row r="259" spans="1:7" x14ac:dyDescent="0.3">
      <c r="A259" s="14"/>
      <c r="B259" s="14"/>
      <c r="C259" s="364"/>
      <c r="D259" s="364"/>
      <c r="E259" s="14"/>
      <c r="F259" s="14"/>
      <c r="G259" s="14"/>
    </row>
    <row r="260" spans="1:7" x14ac:dyDescent="0.3">
      <c r="A260" s="365" t="s">
        <v>822</v>
      </c>
      <c r="B260" s="366" t="s">
        <v>823</v>
      </c>
      <c r="C260" s="367"/>
      <c r="D260" s="367"/>
      <c r="E260" s="368">
        <f>SUM(E4:E257)</f>
        <v>0</v>
      </c>
      <c r="F260" s="368">
        <f>SUM(F4:F257)</f>
        <v>0</v>
      </c>
      <c r="G260" s="369" t="s">
        <v>824</v>
      </c>
    </row>
    <row r="261" spans="1:7" x14ac:dyDescent="0.3">
      <c r="C261" s="364"/>
      <c r="D261" s="364"/>
    </row>
    <row r="262" spans="1:7" x14ac:dyDescent="0.3">
      <c r="A262" s="356" t="s">
        <v>825</v>
      </c>
      <c r="B262" s="355" t="s">
        <v>826</v>
      </c>
      <c r="C262" s="370" t="str">
        <f t="shared" ref="C262:C273" si="17">IF(E262&gt;F262,E262-F262,"")</f>
        <v/>
      </c>
      <c r="D262" s="370" t="str">
        <f t="shared" ref="D262:D273" si="18">IF(F262&gt;E262,F262-E262,"")</f>
        <v/>
      </c>
      <c r="E262" s="352">
        <f>SUMIF('Correspondance GFC OP@LE'!$F$9:$F$331,A262,'Correspondance GFC OP@LE'!$H$9:$H$331)</f>
        <v>0</v>
      </c>
      <c r="F262" s="352">
        <f>SUMIF('Correspondance GFC OP@LE'!$F$9:$F$331,A262,'Correspondance GFC OP@LE'!$I$9:$I$331)</f>
        <v>0</v>
      </c>
      <c r="G262" s="353" t="s">
        <v>827</v>
      </c>
    </row>
    <row r="263" spans="1:7" x14ac:dyDescent="0.3">
      <c r="A263" s="356" t="s">
        <v>507</v>
      </c>
      <c r="B263" s="355" t="s">
        <v>508</v>
      </c>
      <c r="C263" s="370" t="str">
        <f t="shared" si="17"/>
        <v/>
      </c>
      <c r="D263" s="370" t="str">
        <f t="shared" si="18"/>
        <v/>
      </c>
      <c r="E263" s="352">
        <f>SUMIF('Correspondance GFC OP@LE'!$F$9:$F$331,A263,'Correspondance GFC OP@LE'!$H$9:$H$331)</f>
        <v>0</v>
      </c>
      <c r="F263" s="352">
        <f>SUMIF('Correspondance GFC OP@LE'!$F$9:$F$331,A263,'Correspondance GFC OP@LE'!$I$9:$I$331)</f>
        <v>0</v>
      </c>
      <c r="G263" s="353" t="s">
        <v>827</v>
      </c>
    </row>
    <row r="264" spans="1:7" x14ac:dyDescent="0.3">
      <c r="A264" s="356">
        <v>863110</v>
      </c>
      <c r="B264" s="355" t="s">
        <v>828</v>
      </c>
      <c r="C264" s="370" t="str">
        <f t="shared" si="17"/>
        <v/>
      </c>
      <c r="D264" s="370" t="str">
        <f t="shared" si="18"/>
        <v/>
      </c>
      <c r="E264" s="352">
        <f>SUMIF('Correspondance GFC OP@LE'!$F$9:$F$331,A264,'Correspondance GFC OP@LE'!$H$9:$H$331)</f>
        <v>0</v>
      </c>
      <c r="F264" s="352">
        <f>SUMIF('Correspondance GFC OP@LE'!$F$9:$F$331,A264,'Correspondance GFC OP@LE'!$I$9:$I$331)</f>
        <v>0</v>
      </c>
      <c r="G264" s="353" t="s">
        <v>827</v>
      </c>
    </row>
    <row r="265" spans="1:7" x14ac:dyDescent="0.3">
      <c r="A265" s="356">
        <v>863120</v>
      </c>
      <c r="B265" s="355" t="s">
        <v>829</v>
      </c>
      <c r="C265" s="370" t="str">
        <f t="shared" si="17"/>
        <v/>
      </c>
      <c r="D265" s="370" t="str">
        <f t="shared" si="18"/>
        <v/>
      </c>
      <c r="E265" s="352">
        <f>SUMIF('Correspondance GFC OP@LE'!$F$9:$F$331,A265,'Correspondance GFC OP@LE'!$H$9:$H$331)</f>
        <v>0</v>
      </c>
      <c r="F265" s="352">
        <f>SUMIF('Correspondance GFC OP@LE'!$F$9:$F$331,A265,'Correspondance GFC OP@LE'!$I$9:$I$331)</f>
        <v>0</v>
      </c>
      <c r="G265" s="353" t="s">
        <v>827</v>
      </c>
    </row>
    <row r="266" spans="1:7" x14ac:dyDescent="0.3">
      <c r="A266" s="356">
        <v>863130</v>
      </c>
      <c r="B266" s="355" t="s">
        <v>830</v>
      </c>
      <c r="C266" s="370" t="str">
        <f t="shared" si="17"/>
        <v/>
      </c>
      <c r="D266" s="370" t="str">
        <f t="shared" si="18"/>
        <v/>
      </c>
      <c r="E266" s="352">
        <f>SUMIF('Correspondance GFC OP@LE'!$F$9:$F$331,A266,'Correspondance GFC OP@LE'!$H$9:$H$331)</f>
        <v>0</v>
      </c>
      <c r="F266" s="352">
        <f>SUMIF('Correspondance GFC OP@LE'!$F$9:$F$331,A266,'Correspondance GFC OP@LE'!$I$9:$I$331)</f>
        <v>0</v>
      </c>
      <c r="G266" s="353" t="s">
        <v>827</v>
      </c>
    </row>
    <row r="267" spans="1:7" x14ac:dyDescent="0.3">
      <c r="A267" s="356">
        <v>863140</v>
      </c>
      <c r="B267" s="355" t="s">
        <v>831</v>
      </c>
      <c r="C267" s="370" t="str">
        <f t="shared" si="17"/>
        <v/>
      </c>
      <c r="D267" s="370" t="str">
        <f t="shared" si="18"/>
        <v/>
      </c>
      <c r="E267" s="352">
        <f>SUMIF('Correspondance GFC OP@LE'!$F$9:$F$331,A267,'Correspondance GFC OP@LE'!$H$9:$H$331)</f>
        <v>0</v>
      </c>
      <c r="F267" s="352">
        <f>SUMIF('Correspondance GFC OP@LE'!$F$9:$F$331,A267,'Correspondance GFC OP@LE'!$I$9:$I$331)</f>
        <v>0</v>
      </c>
      <c r="G267" s="353" t="s">
        <v>827</v>
      </c>
    </row>
    <row r="268" spans="1:7" x14ac:dyDescent="0.3">
      <c r="A268" s="356">
        <v>863150</v>
      </c>
      <c r="B268" s="355" t="s">
        <v>832</v>
      </c>
      <c r="C268" s="370" t="str">
        <f t="shared" si="17"/>
        <v/>
      </c>
      <c r="D268" s="370" t="str">
        <f t="shared" si="18"/>
        <v/>
      </c>
      <c r="E268" s="352">
        <f>SUMIF('Correspondance GFC OP@LE'!$F$9:$F$331,A268,'Correspondance GFC OP@LE'!$H$9:$H$331)</f>
        <v>0</v>
      </c>
      <c r="F268" s="352">
        <f>SUMIF('Correspondance GFC OP@LE'!$F$9:$F$331,A268,'Correspondance GFC OP@LE'!$I$9:$I$331)</f>
        <v>0</v>
      </c>
      <c r="G268" s="353" t="s">
        <v>827</v>
      </c>
    </row>
    <row r="269" spans="1:7" x14ac:dyDescent="0.3">
      <c r="A269" s="356">
        <v>863160</v>
      </c>
      <c r="B269" s="355" t="s">
        <v>833</v>
      </c>
      <c r="C269" s="370" t="str">
        <f t="shared" si="17"/>
        <v/>
      </c>
      <c r="D269" s="370" t="str">
        <f t="shared" si="18"/>
        <v/>
      </c>
      <c r="E269" s="352">
        <f>SUMIF('Correspondance GFC OP@LE'!$F$9:$F$331,A269,'Correspondance GFC OP@LE'!$H$9:$H$331)</f>
        <v>0</v>
      </c>
      <c r="F269" s="352">
        <f>SUMIF('Correspondance GFC OP@LE'!$F$9:$F$331,A269,'Correspondance GFC OP@LE'!$I$9:$I$331)</f>
        <v>0</v>
      </c>
      <c r="G269" s="353" t="s">
        <v>827</v>
      </c>
    </row>
    <row r="270" spans="1:7" x14ac:dyDescent="0.3">
      <c r="A270" s="356">
        <v>863210</v>
      </c>
      <c r="B270" s="355" t="s">
        <v>834</v>
      </c>
      <c r="C270" s="370" t="str">
        <f t="shared" si="17"/>
        <v/>
      </c>
      <c r="D270" s="370" t="str">
        <f t="shared" si="18"/>
        <v/>
      </c>
      <c r="E270" s="352">
        <f>SUMIF('Correspondance GFC OP@LE'!$F$9:$F$331,A270,'Correspondance GFC OP@LE'!$H$9:$H$331)</f>
        <v>0</v>
      </c>
      <c r="F270" s="352">
        <f>SUMIF('Correspondance GFC OP@LE'!$F$9:$F$331,A270,'Correspondance GFC OP@LE'!$I$9:$I$331)</f>
        <v>0</v>
      </c>
      <c r="G270" s="353" t="s">
        <v>827</v>
      </c>
    </row>
    <row r="271" spans="1:7" x14ac:dyDescent="0.3">
      <c r="A271" s="356">
        <v>863220</v>
      </c>
      <c r="B271" s="355" t="s">
        <v>835</v>
      </c>
      <c r="C271" s="370" t="str">
        <f t="shared" si="17"/>
        <v/>
      </c>
      <c r="D271" s="370" t="str">
        <f t="shared" si="18"/>
        <v/>
      </c>
      <c r="E271" s="352">
        <f>SUMIF('Correspondance GFC OP@LE'!$F$9:$F$331,A271,'Correspondance GFC OP@LE'!$H$9:$H$331)</f>
        <v>0</v>
      </c>
      <c r="F271" s="352">
        <f>SUMIF('Correspondance GFC OP@LE'!$F$9:$F$331,A271,'Correspondance GFC OP@LE'!$I$9:$I$331)</f>
        <v>0</v>
      </c>
      <c r="G271" s="353" t="s">
        <v>827</v>
      </c>
    </row>
    <row r="272" spans="1:7" x14ac:dyDescent="0.3">
      <c r="A272" s="371">
        <v>863230</v>
      </c>
      <c r="B272" s="355" t="s">
        <v>836</v>
      </c>
      <c r="C272" s="370" t="str">
        <f t="shared" si="17"/>
        <v/>
      </c>
      <c r="D272" s="370" t="str">
        <f t="shared" si="18"/>
        <v/>
      </c>
      <c r="E272" s="352">
        <f>SUMIF('Correspondance GFC OP@LE'!$F$9:$F$331,A272,'Correspondance GFC OP@LE'!$H$9:$H$331)</f>
        <v>0</v>
      </c>
      <c r="F272" s="352">
        <f>SUMIF('Correspondance GFC OP@LE'!$F$9:$F$331,A272,'Correspondance GFC OP@LE'!$I$9:$I$331)</f>
        <v>0</v>
      </c>
      <c r="G272" s="353" t="s">
        <v>827</v>
      </c>
    </row>
    <row r="273" spans="1:7" x14ac:dyDescent="0.3">
      <c r="A273" s="371">
        <v>863240</v>
      </c>
      <c r="B273" s="355" t="s">
        <v>837</v>
      </c>
      <c r="C273" s="370" t="str">
        <f t="shared" si="17"/>
        <v/>
      </c>
      <c r="D273" s="370" t="str">
        <f t="shared" si="18"/>
        <v/>
      </c>
      <c r="E273" s="352">
        <f>SUMIF('Correspondance GFC OP@LE'!$F$9:$F$331,A273,'Correspondance GFC OP@LE'!$H$9:$H$331)</f>
        <v>0</v>
      </c>
      <c r="F273" s="352">
        <f>SUMIF('Correspondance GFC OP@LE'!$F$9:$F$331,A273,'Correspondance GFC OP@LE'!$I$9:$I$331)</f>
        <v>0</v>
      </c>
      <c r="G273" s="353" t="s">
        <v>827</v>
      </c>
    </row>
    <row r="274" spans="1:7" x14ac:dyDescent="0.3">
      <c r="A274" s="365" t="s">
        <v>822</v>
      </c>
      <c r="B274" s="366" t="s">
        <v>838</v>
      </c>
      <c r="C274" s="367">
        <f>SUM(C262:C273)</f>
        <v>0</v>
      </c>
      <c r="D274" s="367">
        <f>SUM(D262:D273)</f>
        <v>0</v>
      </c>
      <c r="E274" s="368">
        <f>SUM(E18:E271)</f>
        <v>0</v>
      </c>
      <c r="F274" s="368">
        <f>SUM(F18:F271)</f>
        <v>0</v>
      </c>
      <c r="G274" s="369" t="s">
        <v>824</v>
      </c>
    </row>
  </sheetData>
  <autoFilter ref="A3:G260" xr:uid="{00000000-0009-0000-0000-000002000000}"/>
  <mergeCells count="2">
    <mergeCell ref="A1:D1"/>
    <mergeCell ref="A258:B258"/>
  </mergeCells>
  <conditionalFormatting sqref="G4:G258">
    <cfRule type="containsText" dxfId="3" priority="2" operator="containsText" text="solde">
      <formula>NOT(ISERROR(SEARCH("solde",G4)))</formula>
    </cfRule>
    <cfRule type="containsText" dxfId="2" priority="3" operator="containsText" text="tiers">
      <formula>NOT(ISERROR(SEARCH("tiers",G4)))</formula>
    </cfRule>
  </conditionalFormatting>
  <conditionalFormatting sqref="G262:G273">
    <cfRule type="containsText" dxfId="1" priority="4" operator="containsText" text="solde">
      <formula>NOT(ISERROR(SEARCH("solde",G262)))</formula>
    </cfRule>
    <cfRule type="containsText" dxfId="0" priority="5" operator="containsText" text="tiers">
      <formula>NOT(ISERROR(SEARCH("tiers",G262)))</formula>
    </cfRule>
  </conditionalFormatting>
  <pageMargins left="0.7" right="0.7" top="0.75" bottom="0.75" header="0.511811023622047" footer="0.511811023622047"/>
  <pageSetup paperSize="9" fitToHeight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1"/>
  <sheetViews>
    <sheetView zoomScale="68" zoomScaleNormal="68" workbookViewId="0">
      <selection activeCell="A2" sqref="A2"/>
    </sheetView>
  </sheetViews>
  <sheetFormatPr baseColWidth="10" defaultColWidth="10.44140625" defaultRowHeight="14.4" x14ac:dyDescent="0.3"/>
  <cols>
    <col min="2" max="2" width="36.5546875" customWidth="1"/>
  </cols>
  <sheetData>
    <row r="1" spans="1:3" x14ac:dyDescent="0.3">
      <c r="A1" s="372" t="s">
        <v>839</v>
      </c>
      <c r="B1" s="372" t="s">
        <v>840</v>
      </c>
      <c r="C1" s="372" t="s">
        <v>841</v>
      </c>
    </row>
    <row r="2" spans="1:3" x14ac:dyDescent="0.3">
      <c r="A2" s="372"/>
      <c r="B2" s="372"/>
      <c r="C2" s="372"/>
    </row>
    <row r="3" spans="1:3" x14ac:dyDescent="0.3">
      <c r="A3" s="372"/>
      <c r="B3" s="372"/>
      <c r="C3" s="372"/>
    </row>
    <row r="4" spans="1:3" x14ac:dyDescent="0.3">
      <c r="A4" s="372"/>
      <c r="B4" s="372"/>
      <c r="C4" s="372"/>
    </row>
    <row r="5" spans="1:3" x14ac:dyDescent="0.3">
      <c r="A5" s="372"/>
      <c r="B5" s="372"/>
      <c r="C5" s="372"/>
    </row>
    <row r="6" spans="1:3" x14ac:dyDescent="0.3">
      <c r="A6" s="372"/>
      <c r="B6" s="372"/>
      <c r="C6" s="372"/>
    </row>
    <row r="7" spans="1:3" x14ac:dyDescent="0.3">
      <c r="A7" s="372"/>
      <c r="B7" s="372"/>
      <c r="C7" s="372"/>
    </row>
    <row r="8" spans="1:3" x14ac:dyDescent="0.3">
      <c r="A8" s="372"/>
      <c r="B8" s="372"/>
      <c r="C8" s="372"/>
    </row>
    <row r="9" spans="1:3" x14ac:dyDescent="0.3">
      <c r="A9" s="372"/>
      <c r="B9" s="372"/>
      <c r="C9" s="372"/>
    </row>
    <row r="10" spans="1:3" x14ac:dyDescent="0.3">
      <c r="A10" s="372"/>
      <c r="B10" s="372"/>
      <c r="C10" s="372"/>
    </row>
    <row r="11" spans="1:3" x14ac:dyDescent="0.3">
      <c r="A11" s="372"/>
      <c r="B11" s="372"/>
      <c r="C11" s="372"/>
    </row>
    <row r="12" spans="1:3" x14ac:dyDescent="0.3">
      <c r="A12" s="372"/>
      <c r="B12" s="372"/>
      <c r="C12" s="372"/>
    </row>
    <row r="13" spans="1:3" x14ac:dyDescent="0.3">
      <c r="A13" s="372"/>
      <c r="B13" s="372"/>
      <c r="C13" s="372"/>
    </row>
    <row r="14" spans="1:3" x14ac:dyDescent="0.3">
      <c r="A14" s="372"/>
      <c r="B14" s="372"/>
      <c r="C14" s="372"/>
    </row>
    <row r="15" spans="1:3" x14ac:dyDescent="0.3">
      <c r="A15" s="372"/>
      <c r="B15" s="372"/>
      <c r="C15" s="372"/>
    </row>
    <row r="16" spans="1:3" x14ac:dyDescent="0.3">
      <c r="A16" s="372"/>
      <c r="B16" s="372"/>
      <c r="C16" s="372"/>
    </row>
    <row r="17" spans="1:3" x14ac:dyDescent="0.3">
      <c r="A17" s="372"/>
      <c r="B17" s="372"/>
      <c r="C17" s="372"/>
    </row>
    <row r="18" spans="1:3" x14ac:dyDescent="0.3">
      <c r="A18" s="372"/>
      <c r="B18" s="372"/>
      <c r="C18" s="372"/>
    </row>
    <row r="19" spans="1:3" x14ac:dyDescent="0.3">
      <c r="A19" s="372"/>
      <c r="B19" s="372"/>
      <c r="C19" s="372"/>
    </row>
    <row r="20" spans="1:3" x14ac:dyDescent="0.3">
      <c r="A20" s="372"/>
      <c r="B20" s="372"/>
      <c r="C20" s="372"/>
    </row>
    <row r="21" spans="1:3" x14ac:dyDescent="0.3">
      <c r="A21" s="372"/>
      <c r="B21" s="372"/>
      <c r="C21" s="372"/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186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Observations préalables</vt:lpstr>
      <vt:lpstr>Correspondance GFC OP@LE</vt:lpstr>
      <vt:lpstr>Balance d'entrée OP@LE</vt:lpstr>
      <vt:lpstr>rib a faire</vt:lpstr>
      <vt:lpstr>'Balance d''entrée OP@LE'!Zone_d_impression</vt:lpstr>
      <vt:lpstr>'Correspondance GFC OP@LE'!Zone_d_impression</vt:lpstr>
      <vt:lpstr>'Observations préalables'!Zone_d_impression</vt:lpstr>
    </vt:vector>
  </TitlesOfParts>
  <Company>MEN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Administration centrale</dc:creator>
  <dc:description/>
  <cp:lastModifiedBy>nathalie etudier</cp:lastModifiedBy>
  <cp:revision>12</cp:revision>
  <cp:lastPrinted>2024-06-12T15:35:27Z</cp:lastPrinted>
  <dcterms:created xsi:type="dcterms:W3CDTF">2018-09-27T09:01:15Z</dcterms:created>
  <dcterms:modified xsi:type="dcterms:W3CDTF">2026-03-12T14:08:23Z</dcterms:modified>
  <dc:language>fr-FR</dc:language>
</cp:coreProperties>
</file>